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rangTTĐT_STC\"/>
    </mc:Choice>
  </mc:AlternateContent>
  <xr:revisionPtr revIDLastSave="0" documentId="8_{F9A6EFD6-7FC3-4C1C-BFC6-A091AC5B050A}" xr6:coauthVersionLast="41" xr6:coauthVersionMax="41" xr10:uidLastSave="{00000000-0000-0000-0000-000000000000}"/>
  <bookViews>
    <workbookView xWindow="-120" yWindow="-120" windowWidth="20730" windowHeight="11160" xr2:uid="{DC948317-0FF6-44E8-9DF2-8985AD7A1452}"/>
  </bookViews>
  <sheets>
    <sheet name="Bieu 01 " sheetId="2" r:id="rId1"/>
    <sheet name="Bieu so 02 " sheetId="3" r:id="rId2"/>
    <sheet name="Bỉeu 03 " sheetId="4" r:id="rId3"/>
    <sheet name="Bieu 04 " sheetId="5" r:id="rId4"/>
    <sheet name="Bieu 05" sheetId="6" r:id="rId5"/>
    <sheet name="Bieu 06" sheetId="7" r:id="rId6"/>
    <sheet name="Bieu 07" sheetId="1" r:id="rId7"/>
    <sheet name="Bieu 08" sheetId="11" r:id="rId8"/>
    <sheet name="Bieu 09" sheetId="12" r:id="rId9"/>
    <sheet name="Bieu 09a " sheetId="10" r:id="rId10"/>
  </sheets>
  <definedNames>
    <definedName name="_xlnm._FilterDatabase" localSheetId="6" hidden="1">'Bieu 07'!$A$10:$P$762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13" i="1" l="1"/>
  <c r="O727" i="1"/>
  <c r="L18" i="11" l="1"/>
  <c r="K18" i="11"/>
  <c r="J18" i="11"/>
  <c r="J17" i="11"/>
  <c r="K16" i="11"/>
  <c r="J16" i="11"/>
  <c r="J15" i="11" s="1"/>
  <c r="J14" i="11" s="1"/>
  <c r="L15" i="11"/>
  <c r="K15" i="11"/>
  <c r="K14" i="11" s="1"/>
  <c r="L14" i="11"/>
  <c r="L13" i="11"/>
  <c r="L12" i="11"/>
  <c r="L11" i="11"/>
  <c r="L9" i="11"/>
  <c r="L7" i="11" s="1"/>
  <c r="L6" i="11" s="1"/>
  <c r="K9" i="11"/>
  <c r="J9" i="11"/>
  <c r="J7" i="11" s="1"/>
  <c r="K7" i="11"/>
  <c r="K6" i="11" s="1"/>
  <c r="J6" i="11" l="1"/>
  <c r="C9" i="6" l="1"/>
  <c r="C10" i="6"/>
  <c r="C11" i="6"/>
  <c r="C8" i="6"/>
  <c r="L50" i="7" l="1"/>
  <c r="L47" i="7"/>
  <c r="L45" i="7"/>
  <c r="L44" i="7"/>
  <c r="L43" i="7"/>
  <c r="L42" i="7"/>
  <c r="M41" i="7"/>
  <c r="L41" i="7"/>
  <c r="K41" i="7"/>
  <c r="J41" i="7"/>
  <c r="I41" i="7"/>
  <c r="H41" i="7"/>
  <c r="G41" i="7"/>
  <c r="F41" i="7"/>
  <c r="E41" i="7"/>
  <c r="D41" i="7"/>
  <c r="L40" i="7"/>
  <c r="L39" i="7"/>
  <c r="L38" i="7"/>
  <c r="L37" i="7"/>
  <c r="N25" i="7"/>
  <c r="M25" i="7"/>
  <c r="G25" i="7"/>
  <c r="F25" i="7"/>
  <c r="E25" i="7"/>
  <c r="D25" i="7"/>
  <c r="N21" i="7"/>
  <c r="N11" i="7" s="1"/>
  <c r="N10" i="7" s="1"/>
  <c r="M21" i="7"/>
  <c r="H21" i="7"/>
  <c r="G21" i="7"/>
  <c r="F21" i="7"/>
  <c r="E21" i="7"/>
  <c r="D21" i="7"/>
  <c r="L20" i="7"/>
  <c r="L19" i="7"/>
  <c r="L18" i="7"/>
  <c r="L17" i="7"/>
  <c r="L16" i="7"/>
  <c r="L15" i="7"/>
  <c r="N14" i="7"/>
  <c r="K14" i="7"/>
  <c r="L14" i="7" s="1"/>
  <c r="J14" i="7"/>
  <c r="I14" i="7"/>
  <c r="H14" i="7"/>
  <c r="H12" i="7" s="1"/>
  <c r="H11" i="7" s="1"/>
  <c r="H10" i="7" s="1"/>
  <c r="G14" i="7"/>
  <c r="G12" i="7" s="1"/>
  <c r="G11" i="7" s="1"/>
  <c r="G10" i="7" s="1"/>
  <c r="F14" i="7"/>
  <c r="F12" i="7" s="1"/>
  <c r="F11" i="7" s="1"/>
  <c r="F10" i="7" s="1"/>
  <c r="E14" i="7"/>
  <c r="D14" i="7"/>
  <c r="L13" i="7"/>
  <c r="N12" i="7"/>
  <c r="K12" i="7"/>
  <c r="K11" i="7" s="1"/>
  <c r="J12" i="7"/>
  <c r="J11" i="7" s="1"/>
  <c r="J10" i="7" s="1"/>
  <c r="I12" i="7"/>
  <c r="I11" i="7" s="1"/>
  <c r="I10" i="7" s="1"/>
  <c r="E12" i="7"/>
  <c r="D12" i="7"/>
  <c r="M11" i="7"/>
  <c r="M10" i="7" s="1"/>
  <c r="E11" i="7"/>
  <c r="E10" i="7" s="1"/>
  <c r="D11" i="7"/>
  <c r="D10" i="7" s="1"/>
  <c r="L3" i="4"/>
  <c r="G3" i="4"/>
  <c r="C1" i="4"/>
  <c r="P745" i="1"/>
  <c r="O745" i="1"/>
  <c r="N745" i="1"/>
  <c r="M745" i="1"/>
  <c r="L745" i="1"/>
  <c r="K745" i="1"/>
  <c r="J745" i="1"/>
  <c r="I745" i="1"/>
  <c r="H745" i="1"/>
  <c r="G745" i="1"/>
  <c r="F745" i="1"/>
  <c r="E745" i="1"/>
  <c r="D745" i="1"/>
  <c r="P735" i="1"/>
  <c r="O735" i="1"/>
  <c r="F735" i="1"/>
  <c r="E735" i="1"/>
  <c r="D735" i="1"/>
  <c r="F727" i="1"/>
  <c r="E727" i="1" s="1"/>
  <c r="O723" i="1"/>
  <c r="F713" i="1"/>
  <c r="P22" i="1"/>
  <c r="O22" i="1"/>
  <c r="N22" i="1"/>
  <c r="M22" i="1"/>
  <c r="L22" i="1"/>
  <c r="K22" i="1"/>
  <c r="J22" i="1"/>
  <c r="I22" i="1"/>
  <c r="H22" i="1"/>
  <c r="G22" i="1"/>
  <c r="D22" i="1"/>
  <c r="P15" i="1"/>
  <c r="O15" i="1"/>
  <c r="O13" i="1" s="1"/>
  <c r="N15" i="1"/>
  <c r="M15" i="1"/>
  <c r="M13" i="1" s="1"/>
  <c r="M12" i="1" s="1"/>
  <c r="M11" i="1" s="1"/>
  <c r="M758" i="1" s="1"/>
  <c r="L15" i="1"/>
  <c r="L13" i="1" s="1"/>
  <c r="K15" i="1"/>
  <c r="K13" i="1" s="1"/>
  <c r="K12" i="1" s="1"/>
  <c r="K11" i="1" s="1"/>
  <c r="K758" i="1" s="1"/>
  <c r="J15" i="1"/>
  <c r="I15" i="1"/>
  <c r="I13" i="1" s="1"/>
  <c r="I12" i="1" s="1"/>
  <c r="I11" i="1" s="1"/>
  <c r="I758" i="1" s="1"/>
  <c r="H15" i="1"/>
  <c r="G15" i="1"/>
  <c r="G13" i="1" s="1"/>
  <c r="G12" i="1" s="1"/>
  <c r="G11" i="1" s="1"/>
  <c r="G758" i="1" s="1"/>
  <c r="F15" i="1"/>
  <c r="E15" i="1"/>
  <c r="E13" i="1" s="1"/>
  <c r="D15" i="1"/>
  <c r="D13" i="1" s="1"/>
  <c r="P13" i="1"/>
  <c r="P12" i="1" s="1"/>
  <c r="P11" i="1" s="1"/>
  <c r="P758" i="1" s="1"/>
  <c r="N13" i="1"/>
  <c r="J13" i="1"/>
  <c r="H13" i="1"/>
  <c r="F13" i="1"/>
  <c r="N12" i="1" l="1"/>
  <c r="N11" i="1" s="1"/>
  <c r="N758" i="1" s="1"/>
  <c r="H12" i="1"/>
  <c r="H11" i="1" s="1"/>
  <c r="J12" i="1"/>
  <c r="J11" i="1" s="1"/>
  <c r="J758" i="1" s="1"/>
  <c r="D12" i="1"/>
  <c r="D11" i="1" s="1"/>
  <c r="D758" i="1" s="1"/>
  <c r="L12" i="1"/>
  <c r="L11" i="1" s="1"/>
  <c r="L758" i="1" s="1"/>
  <c r="O12" i="1"/>
  <c r="O11" i="1" s="1"/>
  <c r="O758" i="1" s="1"/>
  <c r="K10" i="7"/>
  <c r="L10" i="7" s="1"/>
  <c r="L11" i="7"/>
  <c r="L12" i="7"/>
  <c r="F22" i="1"/>
  <c r="F12" i="1" s="1"/>
  <c r="F11" i="1" s="1"/>
  <c r="F758" i="1" s="1"/>
  <c r="E713" i="1"/>
  <c r="E22" i="1" s="1"/>
  <c r="E12" i="1" s="1"/>
  <c r="E11" i="1" s="1"/>
  <c r="E7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 T Thuy</author>
  </authors>
  <commentList>
    <comment ref="P615" authorId="0" shapeId="0" xr:uid="{F03531D4-ADD5-48F8-9531-9DE0E9ED8114}">
      <text>
        <r>
          <rPr>
            <b/>
            <sz val="9"/>
            <color indexed="81"/>
            <rFont val="Tahoma"/>
            <family val="2"/>
          </rPr>
          <t>Ho T Thuy:</t>
        </r>
        <r>
          <rPr>
            <sz val="9"/>
            <color indexed="81"/>
            <rFont val="Tahoma"/>
            <family val="2"/>
          </rPr>
          <t xml:space="preserve">
giảm 36 tr.đ CCTL (15+15+6)</t>
        </r>
      </text>
    </comment>
  </commentList>
</comments>
</file>

<file path=xl/sharedStrings.xml><?xml version="1.0" encoding="utf-8"?>
<sst xmlns="http://schemas.openxmlformats.org/spreadsheetml/2006/main" count="2783" uniqueCount="1232">
  <si>
    <t xml:space="preserve"> Biểu số 07/TT</t>
  </si>
  <si>
    <t>DỰ TOÁN  CHI TIẾT CHI  NGÂN SÁCH CẤP TỈNH NĂM 2021</t>
  </si>
  <si>
    <t>Đvt: triệu đồng</t>
  </si>
  <si>
    <t>STT</t>
  </si>
  <si>
    <t>Nội dung - Lĩnh vực chi</t>
  </si>
  <si>
    <t>Mã nhiệm vụ chi</t>
  </si>
  <si>
    <t>Dự toán chi NS cấp tỉnh 2020</t>
  </si>
  <si>
    <t>Dự toán chi NS cấp tỉnh 2021</t>
  </si>
  <si>
    <t xml:space="preserve">                                                           Trong đó</t>
  </si>
  <si>
    <t>Dự toán chi theo lương 1.210</t>
  </si>
  <si>
    <t xml:space="preserve">                                                      Trong đó</t>
  </si>
  <si>
    <t>Bổ sung thực hiện CCTL tiền lương</t>
  </si>
  <si>
    <t>Dự toán chi hoạt động bộ máy</t>
  </si>
  <si>
    <t>Bao gồm</t>
  </si>
  <si>
    <t>Dự toán chi hoạt động sự nghiệp</t>
  </si>
  <si>
    <t xml:space="preserve">Biên chế </t>
  </si>
  <si>
    <t>Quỹ tiền lương theo lương 1.210</t>
  </si>
  <si>
    <t>Dự toán chi hoạt động thường xuyên</t>
  </si>
  <si>
    <t>Chi theo định mức</t>
  </si>
  <si>
    <t>Chi đặc thù, đột xuất</t>
  </si>
  <si>
    <t>Định mức</t>
  </si>
  <si>
    <t>Hệ số chi khác</t>
  </si>
  <si>
    <t>Chi hoạt động TX theo định mức</t>
  </si>
  <si>
    <t>A</t>
  </si>
  <si>
    <t>B</t>
  </si>
  <si>
    <t>C</t>
  </si>
  <si>
    <t>1</t>
  </si>
  <si>
    <t>2=3+13</t>
  </si>
  <si>
    <t>3=4+12</t>
  </si>
  <si>
    <t>4=6+7</t>
  </si>
  <si>
    <t>5</t>
  </si>
  <si>
    <t>6</t>
  </si>
  <si>
    <t>7=10+11</t>
  </si>
  <si>
    <t>8</t>
  </si>
  <si>
    <t>9</t>
  </si>
  <si>
    <t>11</t>
  </si>
  <si>
    <t>12</t>
  </si>
  <si>
    <t>13</t>
  </si>
  <si>
    <t>TỔNG CHI CÂN ĐỐI NGÂN SÁCH TỈNH (BAO GỒM CẢ BỘI CHI) (A1+A2)</t>
  </si>
  <si>
    <t>A1</t>
  </si>
  <si>
    <t>CHI CÂN ĐỐI NGÂN SÁCH TỈNH</t>
  </si>
  <si>
    <t>A1.1</t>
  </si>
  <si>
    <t>Chi đầu tư phát triển</t>
  </si>
  <si>
    <t>I</t>
  </si>
  <si>
    <t>Chi đầu tư xây dựng cơ bản vốn trong nước</t>
  </si>
  <si>
    <t>II</t>
  </si>
  <si>
    <t>Chi đầu tư từ nguồn thu sử dụng đất</t>
  </si>
  <si>
    <t xml:space="preserve">Chi đầu tư  từ nguồn thu sử dụng đất </t>
  </si>
  <si>
    <t xml:space="preserve">   Trđó: chi từ dự án khai thác quỹ đất </t>
  </si>
  <si>
    <t>2</t>
  </si>
  <si>
    <t>Bổ sung quỹ phát triển đất</t>
  </si>
  <si>
    <t>3</t>
  </si>
  <si>
    <t>Chi SN quản lý đất đai từ nguồn 10% tiền sử dụng đất</t>
  </si>
  <si>
    <t>III</t>
  </si>
  <si>
    <t>Chi đầu tư từ nguồn thu xổ số kiến thiết</t>
  </si>
  <si>
    <t>IV</t>
  </si>
  <si>
    <t>Chi tăng cường hạ tầng khu KT cửa khẩu Bờ Y (từ nguồn thu phí sử dụng hạ tầng Khu)</t>
  </si>
  <si>
    <t>A1.2</t>
  </si>
  <si>
    <t>Chi thường xuyên (2)</t>
  </si>
  <si>
    <t>Đơn vị dự toán toàn ngành</t>
  </si>
  <si>
    <t>Sở NN và PT nông thôn</t>
  </si>
  <si>
    <t>1.1</t>
  </si>
  <si>
    <t>Chi quản lý hành chính</t>
  </si>
  <si>
    <t>340</t>
  </si>
  <si>
    <t>a</t>
  </si>
  <si>
    <t xml:space="preserve">Chi bộ máy hành chính </t>
  </si>
  <si>
    <t>-</t>
  </si>
  <si>
    <t>Sở NN và PTNT</t>
  </si>
  <si>
    <t>Chi cục thuỷ lợi</t>
  </si>
  <si>
    <t>Chi cục phát triển nông thôn</t>
  </si>
  <si>
    <t>Chi cục Kiểm lâm</t>
  </si>
  <si>
    <t>Chi cục trồng trọt và bảo vệ thực vật</t>
  </si>
  <si>
    <t>Chi cục chăn nuôi và thú y</t>
  </si>
  <si>
    <t>CC Quản lý chất lượng nông lâm sản và TS</t>
  </si>
  <si>
    <t>b</t>
  </si>
  <si>
    <t>Hỗ trợ Hợp đồng 68</t>
  </si>
  <si>
    <t>c</t>
  </si>
  <si>
    <t xml:space="preserve">Chi đặc thù, nhiệm vụ đột xuất </t>
  </si>
  <si>
    <t>Hỗ trợ kinh phí thực hiện NQ 04/TU</t>
  </si>
  <si>
    <t>Kinh phí chúc Tết Nguyên đán</t>
  </si>
  <si>
    <t>KP chỉnh lý tài liệu tồn đọng</t>
  </si>
  <si>
    <t>1.2</t>
  </si>
  <si>
    <t>Chi sự nghiệp nông lâm thuỷ lợi</t>
  </si>
  <si>
    <t>280</t>
  </si>
  <si>
    <t>1.2.1</t>
  </si>
  <si>
    <t>Chi sự nghiệp nông nghiệp</t>
  </si>
  <si>
    <t xml:space="preserve">Chi bộ máy sự nghiệp </t>
  </si>
  <si>
    <t>Trung tâm khuyến nông</t>
  </si>
  <si>
    <t>Trung tâm nước sạch và VSMTNT</t>
  </si>
  <si>
    <t xml:space="preserve">Chi hoạt động sự nghiệp </t>
  </si>
  <si>
    <t>Trong đó đã bao gồm:</t>
  </si>
  <si>
    <t>Hỗ trợ phát triển đất trồng lúa (SNN phối hợp với các huyện rà soát bố trí cho diện tích mới phát sinh)</t>
  </si>
  <si>
    <t>KP thực hiện chuỗi liên kết tiêu thụ sản phẩm theo QĐ 39 của UBND tỉnh</t>
  </si>
  <si>
    <t>KP tiêm vắc xin phòng dịch lở mồm long móng huyện 30a và các huyện, TP thuộc Chương trình quốc gia hành năm</t>
  </si>
  <si>
    <t>Kinh phí Chương trình Quốc gia phòng chống bệnh dịch tả lợn Châu phi giai đoạn 2021 - 2025 theo QĐ 972/QĐ-TTg</t>
  </si>
  <si>
    <t>1.2.2</t>
  </si>
  <si>
    <t>Chi sự nghiệp lâm nghiệp</t>
  </si>
  <si>
    <t>Chi bộ máy sự nghiệp</t>
  </si>
  <si>
    <t>BQL rừng Đặc dụng Đăk Ui</t>
  </si>
  <si>
    <t>BQL rừng phòng hộ Đăk Glei</t>
  </si>
  <si>
    <t>BQL rừng phòng hộ Thạch Nham</t>
  </si>
  <si>
    <t>BQL Khu bảo tồn thiên nhiên Ngọc Linh</t>
  </si>
  <si>
    <t>BQL rừng phòng hộ Tu Mơ Rông</t>
  </si>
  <si>
    <t>BQL rừng phòng hộ Đăk Hà</t>
  </si>
  <si>
    <t xml:space="preserve">BQL rừng phòng hộ Kon Rẫy </t>
  </si>
  <si>
    <t>Chi hoạt động sự nghiệp</t>
  </si>
  <si>
    <t>Đối ứng các dự án</t>
  </si>
  <si>
    <t>+</t>
  </si>
  <si>
    <t>DA bảo vệ và quản lý tổng hợp các hệ sinh thái rừng trên địa bàn tỉnh Kon Tum</t>
  </si>
  <si>
    <t>Dự án phát triển nông nghiệp bền vững</t>
  </si>
  <si>
    <t>Chi hoạt động QLBVR và PCCC rừng của các BQL rừng</t>
  </si>
  <si>
    <t>Các DA HĐND tỉnh phê duyệt</t>
  </si>
  <si>
    <t>Thực hiện PA thí điểm giao rừng gắn với hỗ trợ cộng đồng, hộ gia đình PTSX</t>
  </si>
  <si>
    <t>KP thực hiện ĐA cây dược liệu</t>
  </si>
  <si>
    <t>Chi sự nghiệp lâm nghiệp khác</t>
  </si>
  <si>
    <t>1.2.3</t>
  </si>
  <si>
    <t xml:space="preserve">Chi sự nghiệp thuỷ lợi </t>
  </si>
  <si>
    <t xml:space="preserve">              - Kinh phí cấp bù thủy lợi phí</t>
  </si>
  <si>
    <t xml:space="preserve">              - Bổ sung DT KP thực hiện quản lý an toàn đập và cắm mốc hành lang bảo vệ nguồn nước các công trình thủy lợi</t>
  </si>
  <si>
    <t>Sở Giao thông vận tải</t>
  </si>
  <si>
    <t>2.1</t>
  </si>
  <si>
    <t xml:space="preserve">Chi quản lý hành chính </t>
  </si>
  <si>
    <t>Chi bộ máy hành chính</t>
  </si>
  <si>
    <t>Sở Giao thông</t>
  </si>
  <si>
    <t>Ban Thanh tra giao thông</t>
  </si>
  <si>
    <t>Chi đặc thù, nhiệm vụ đột xuất</t>
  </si>
  <si>
    <t>2.2</t>
  </si>
  <si>
    <t>Chi sự nghiệp giao thông</t>
  </si>
  <si>
    <t>Bộ máy Thanh tra giao thông</t>
  </si>
  <si>
    <t>Sửa chữa thường xuyên tỉnh lộ (chi tiết tại Biểu số 11/TT)</t>
  </si>
  <si>
    <t xml:space="preserve">       - Tăng 8,867 km đường Ia Chim đi bến du lịch</t>
  </si>
  <si>
    <t xml:space="preserve">        - Nâng ĐM sửa chữa thường xuyên tỉnh lộ</t>
  </si>
  <si>
    <t>Sở Xây dựng</t>
  </si>
  <si>
    <t>3.1</t>
  </si>
  <si>
    <t>Văn phòng Sở</t>
  </si>
  <si>
    <t>Chi cục Giám định xây dựng</t>
  </si>
  <si>
    <t>3.2</t>
  </si>
  <si>
    <t xml:space="preserve">Chi sự nghiệp kinh tế </t>
  </si>
  <si>
    <t>Chi sự nghiệp thường xuyên</t>
  </si>
  <si>
    <t>Trđó: Xác định chỉ số giá xây dựng</t>
  </si>
  <si>
    <t xml:space="preserve">        Chi phí xây dựng Bảng đơn giá nhà, công trình xây dựng</t>
  </si>
  <si>
    <t xml:space="preserve">        Chi phí khảo sát xác định đơn giá nhân công xây dựng, Bảng giá ca máy và thiết bị thi công xây dựng </t>
  </si>
  <si>
    <t>4</t>
  </si>
  <si>
    <t>Sở Tài  nguyên Môi trường</t>
  </si>
  <si>
    <t>4.1</t>
  </si>
  <si>
    <t>Chi cục quản lý đất đai</t>
  </si>
  <si>
    <t>Chi cục bảo vệ môi trường</t>
  </si>
  <si>
    <t>4.2</t>
  </si>
  <si>
    <t xml:space="preserve">Sự nghiệp kinh tế </t>
  </si>
  <si>
    <t>Văn phòng đăng ký đất đai</t>
  </si>
  <si>
    <t>Trung tâm CNTT tài nguyên và môi trường</t>
  </si>
  <si>
    <t>Trung tâm phát triển quỹ đất</t>
  </si>
  <si>
    <t>Chi hoạt động sự nghiệp  địa chính</t>
  </si>
  <si>
    <t>Dự án Xây dựng hệ thống hồ sơ địa chính, đăng ký cấp GCNQSDĐ và XD cơ sở dữ liệu quản lý đất đai (theo Quyết định số 315, 316, 318, 319, 320/QĐ-UBND, ngày 19/4/2017 và số Quyết định số 350; 351; 352/QĐ-UBND, ngày 12/4/2019 của UBND tỉnh); Dự án tổng thể đo đạc lập bản đồ địa chính, đăng ký cấp GCN QSD đất và XD cơ sở dữ liệu quản lý đất đai giai đoạn 2008-2018, Quyết định số 836/QĐ-UBND ngày 28/8/2020 của UBND tỉnh</t>
  </si>
  <si>
    <t>Lập hồ sơ ranh giới sử dụng đất; đo đạc lập bản đồ địa chính và cấp GCN QSD đất các công ty lâm nghiệp trên địa bàn tỉnh</t>
  </si>
  <si>
    <t xml:space="preserve">Lập Kế hoạch sử dụng đất định kỳ 5 năm cấp tỉnh(Giai đoạn 2021-2025) </t>
  </si>
  <si>
    <t>Đăng ký cấp giấy chứng quyền sử dụng đất (lần đầu) cho các tổ chức, hộ gia đình, cá nhân trên địa bàn tỉnh Kon Tum</t>
  </si>
  <si>
    <t>4.3</t>
  </si>
  <si>
    <t>Chi sự nghiệp môi trường</t>
  </si>
  <si>
    <t>250</t>
  </si>
  <si>
    <t>Trung tâm quan trắc TN và môi trường</t>
  </si>
  <si>
    <t xml:space="preserve">              KP thực hiện nhiệm vụ: “Xây dựng mạng lưới quan trắc môi trường tỉnh Kon Tum giai đoạn 2021 - 2025 định hướng đến năm 2030” </t>
  </si>
  <si>
    <t xml:space="preserve">Sở Công Thương </t>
  </si>
  <si>
    <t>5.1</t>
  </si>
  <si>
    <t>5.2</t>
  </si>
  <si>
    <t>Trung tâm khuyến công - xúc tiến thương mại</t>
  </si>
  <si>
    <t>Chi hoạt động sự nghiệp kinh tế</t>
  </si>
  <si>
    <t>Hỗ trợ đề án khuyến công</t>
  </si>
  <si>
    <t>Kinh phí xúc tiến thương mại</t>
  </si>
  <si>
    <t xml:space="preserve">Chi giáo dục đào tạo </t>
  </si>
  <si>
    <t>6.1</t>
  </si>
  <si>
    <t>Sở Giáo dục Đào tạo</t>
  </si>
  <si>
    <t>Chi sự nghiệp giáo dục</t>
  </si>
  <si>
    <t>070</t>
  </si>
  <si>
    <t>b1</t>
  </si>
  <si>
    <t>Chi sự nghiệp giáo dục thường xuyên</t>
  </si>
  <si>
    <t>Chi thuờng xuyên theo cơ cấu quỹ lương</t>
  </si>
  <si>
    <t>Chi nhiệm vụ sự nghiệp giáo dục toàn ngành</t>
  </si>
  <si>
    <t xml:space="preserve">           + KP thi tốt nghiệp THPT và kỳ thi đại học</t>
  </si>
  <si>
    <t xml:space="preserve">           + Kinh phí tổ chức Hội khỏe phù đổng tỉnh Kon Tum lần thứ VIII năm 2021</t>
  </si>
  <si>
    <t xml:space="preserve">         + Kinh phí trang cấp hiện vật cho học sinh DTTS theo Thông tư số 109, hỗ trợ khác</t>
  </si>
  <si>
    <t>b2</t>
  </si>
  <si>
    <t>Kinh phí thực hiện các Đề án, đối ứng CTMT, sửa chữa, trang thiết bị dạy học, nhiệm vụ giáo dục khác</t>
  </si>
  <si>
    <t>Đề án dạy và học ngoại ngữ</t>
  </si>
  <si>
    <t>Mua sắm trang thiết bị dạy học (Bao gồm cả thiết bị giáo dục thể chất và quốc phòng)</t>
  </si>
  <si>
    <t>Hỗ trợ SC cơ sở vật chất trường lớp học</t>
  </si>
  <si>
    <t>Hệ thống số hóa hồ sơ văn bằng, chứng chỉ (triển khai khi có kế hoạch được phê duyệt)</t>
  </si>
  <si>
    <t>b3</t>
  </si>
  <si>
    <t>KP thực hiện các chính sách giáo dục</t>
  </si>
  <si>
    <t>Chi sự nghiệp đào tạo, bồi dưỡng</t>
  </si>
  <si>
    <t>Đào tạo cử tuyển, đào tạo học sinh Lào, học sinh Campuchia</t>
  </si>
  <si>
    <t>Chi bồi dưỡng giáo viên thực hiện chương trình giáo dục phổ thông mới theo Quyết định 404/QĐ-TTg (Triển khai khi có kế hoạch của UBND tỉnh)</t>
  </si>
  <si>
    <t>6.2</t>
  </si>
  <si>
    <t>KP thực hiện cải cách tiền lương, sắp xếp theo NQ 18, 19 và SN GD ĐT khác</t>
  </si>
  <si>
    <t xml:space="preserve"> -  Nguồn thực hiện CCTL SN giáo dục </t>
  </si>
  <si>
    <t xml:space="preserve"> - Đối ứng các đề án, CS, rà soát, sắp xếp theo NQ 18,19 và GD-ĐT khác</t>
  </si>
  <si>
    <t>6.3</t>
  </si>
  <si>
    <t xml:space="preserve">Chi đào tạo bồi dưỡng CBCC, hỗ trợ đào tạo, thu hút cán bộ </t>
  </si>
  <si>
    <t>7</t>
  </si>
  <si>
    <t>Sở Y tế</t>
  </si>
  <si>
    <t>7.1</t>
  </si>
  <si>
    <t>Chi cục dân số</t>
  </si>
  <si>
    <t>Chi cục  An toàn vệ sinh thực phẩm</t>
  </si>
  <si>
    <t>7.2</t>
  </si>
  <si>
    <t>Chi sự nghiệp y tế</t>
  </si>
  <si>
    <t>130</t>
  </si>
  <si>
    <t>Chi hệ khám chữa bệnh</t>
  </si>
  <si>
    <t>a.1</t>
  </si>
  <si>
    <t xml:space="preserve">Chi thường xuyên </t>
  </si>
  <si>
    <t>a.2</t>
  </si>
  <si>
    <t>Chi hoạt động chuyên môn (ĐA 1816, cấp cứu ngoại viện, hỗ trợ bệnh nhân đón Tết, hỗ trợ tiền ăn bệnh nhân chính sách và bệnh nhân phong)</t>
  </si>
  <si>
    <t>Chi hệ phòng bệnh</t>
  </si>
  <si>
    <t>b.1</t>
  </si>
  <si>
    <t>Chi thường xuyên theo định mức (bao gồm: chi hoạt động bộ máy các cơ sở y tế tỉnh, huyện, xã)</t>
  </si>
  <si>
    <t>b.2</t>
  </si>
  <si>
    <t>Hoạt động phòng chống dịch, các nhiệm vụ phòng bệnh (bao gồm tăng cường CSVC phục vụ nhiệm vụ này)</t>
  </si>
  <si>
    <t>Chi sự nghiệp y tế khác (Đối ứng các dự án, thực hiện chính sách dân số,  trang thiết bị y tế, SC cơ sở y tế, hệ thống máy lọc nước; các nội dung chi do NSĐP đảm bảo thực hiện CTMT Y tế Dân số và các hoạt động y tế khác...)</t>
  </si>
  <si>
    <t>7.3</t>
  </si>
  <si>
    <t>Chi sự nghiệp giáo dục, đào tạo</t>
  </si>
  <si>
    <t>Đào tạo cử tuyển</t>
  </si>
  <si>
    <t>KP thực hiện Chương trình sữa học đường</t>
  </si>
  <si>
    <t>7.4</t>
  </si>
  <si>
    <t>Bổ sung Quỹ khám chữa bệnh</t>
  </si>
  <si>
    <t>370</t>
  </si>
  <si>
    <t>7.5</t>
  </si>
  <si>
    <t>Nguồn giảm cấp SNYT (tạm xác định, quyết toán theo thực tế)</t>
  </si>
  <si>
    <t>Bsung Quỹ KCB cho người nghèo theo QĐ 14/TTg</t>
  </si>
  <si>
    <t>Hỗ trợ công tác y tế dự phòng, phòng chống dịch bệnh</t>
  </si>
  <si>
    <t>Giao BHXH tỉnh thực hiện: Hỗ trợ đóng BHYT phần cá nhân tự đóng (theo NQ 18/2019/NQ-HĐND)</t>
  </si>
  <si>
    <t>Dự kiến KP thực hiện cải cách tiền lương (50%)</t>
  </si>
  <si>
    <t>Dự phòng hụt thu nguồn giảm cấp sau khi QT thực tế (Hoàn trả lại chi sự nghiệp y tế)</t>
  </si>
  <si>
    <t>Hệ thống CT scanner 32 lát cắt trang bị cho Bệnh viện đa khoa tỉnh (Chính là hệ thống CT scanner &lt;64 lát cắt/vòng quay tại mục A.4 Phụ lục I, Quyết định số 09/2020/QĐ-UBND)</t>
  </si>
  <si>
    <t xml:space="preserve">Sở  Văn hoá - Thể thao và  Du lịch </t>
  </si>
  <si>
    <t>8.1</t>
  </si>
  <si>
    <t>8.2</t>
  </si>
  <si>
    <t xml:space="preserve">Chi sự nghiệp văn hoá </t>
  </si>
  <si>
    <t>160</t>
  </si>
  <si>
    <t xml:space="preserve">Chi hoạt động bộ máy </t>
  </si>
  <si>
    <t>VP Sở Văn hoá TT và DL</t>
  </si>
  <si>
    <t>Trung tâm Văn hóa - Nghệ thuật</t>
  </si>
  <si>
    <t>Trung tâm Thông tin xúc tiến du lịch</t>
  </si>
  <si>
    <t>Bảo tàng - Thư viện</t>
  </si>
  <si>
    <t>Chi hoạt động sự nghiệp thường xuyên</t>
  </si>
  <si>
    <t>Tổ chức đăng cai ngày hội Văn học Nghệ thuật các dân tộc tây nguyên</t>
  </si>
  <si>
    <t>Hỗ trợ cồng chiêng  và tổ chức truyền dạy cồng chiêng, xoang cho làng đồng bào dân tộc không có cồng chiêng trên địa bàn tỉnh năm 2021</t>
  </si>
  <si>
    <t>8.3</t>
  </si>
  <si>
    <t>Chi sự nghiệp thể dục thể thao</t>
  </si>
  <si>
    <t>220</t>
  </si>
  <si>
    <t>Trung tâm Huấn luyện và Thi đấu TDTT</t>
  </si>
  <si>
    <t>Kinh phí hoạt động đội bóng đá hạng Nhì và tổ chức giải</t>
  </si>
  <si>
    <t>Chi đào tạo VĐV năng khiếu</t>
  </si>
  <si>
    <t>Chi tham gia các giải thành tích cao</t>
  </si>
  <si>
    <t>Kinh phí ĐH TDTT, tham gia ĐH TDTT toàn quốc, hội thi TTDTTS</t>
  </si>
  <si>
    <t>Tổ chức các giải thể thao trong tỉnh</t>
  </si>
  <si>
    <t>KP thực hiện ĐA thể thao thành tích cao; trang thiết bị TDTT</t>
  </si>
  <si>
    <t>KP đăng cai tổ chức giải bóng đá vô địch U19</t>
  </si>
  <si>
    <t>Sở Lao động Thương binh Xã hội</t>
  </si>
  <si>
    <t>9.1</t>
  </si>
  <si>
    <t>KP bình đẳng giới, HĐ Ban VSTB PN</t>
  </si>
  <si>
    <t>Kính phí chuẩn bị cho Đoàn lãnh đạo Tỉnh đi thăm, chúc Tết Nguyên đán</t>
  </si>
  <si>
    <t>9.2</t>
  </si>
  <si>
    <t>Sự nghiệp đảm bảo xã hội</t>
  </si>
  <si>
    <t xml:space="preserve">TT bảo trợ xã hội </t>
  </si>
  <si>
    <t>TT giới thiệu việc làm</t>
  </si>
  <si>
    <t>Tiền ăn đối tượng đang nuôi dưỡng tại TTBTXH ổn định trong cân đổi (600.000 đ/người/tháng)</t>
  </si>
  <si>
    <t>Đưa người có công đi thăm lăng Bác</t>
  </si>
  <si>
    <t>Chi đưa đối tượng tâm thần trên địa bàn tỉnh Kon Tum gửi tại TT tâm thần tỉnh Đăk Lăk để chăm sóc phục hồi chức năng</t>
  </si>
  <si>
    <t>Sinh hoạt phí của các đối tượng đang nuôi dưỡng tại Trung tâm Bảo trợ xã hội tỉnh</t>
  </si>
  <si>
    <t xml:space="preserve">Kinh phí tặng quà, mua khung mừng thọ các cụ cao tuổi </t>
  </si>
  <si>
    <t xml:space="preserve">Kinh phí thuê nhân công chăm sóc đối tượng </t>
  </si>
  <si>
    <t>9.3</t>
  </si>
  <si>
    <t xml:space="preserve"> BHXH tỉnh:  mua BHYT các đối tượng</t>
  </si>
  <si>
    <t>10</t>
  </si>
  <si>
    <t xml:space="preserve">Sở Tư pháp </t>
  </si>
  <si>
    <t>10.1</t>
  </si>
  <si>
    <t>BCĐ đổi mới nâng cao hiệu quả giám định tư pháp</t>
  </si>
  <si>
    <t>Chi bồi dưỡng cho thành viên HĐ phối hợp liên ngành về TGPL trong hoạt động tố tụng</t>
  </si>
  <si>
    <t xml:space="preserve">Rà soát, kiểm tra, xây dựng, ban hành VB QPPL </t>
  </si>
  <si>
    <t>10.2</t>
  </si>
  <si>
    <t>Chi sự nghiệp đảm bảo xã hội</t>
  </si>
  <si>
    <t xml:space="preserve"> TT trợ giúp pháp lý</t>
  </si>
  <si>
    <t>TT dịch vụ đấu giá tài sản</t>
  </si>
  <si>
    <t>Kinh phí hoạt động công tác tuyên truyền phổ biến giáo dục pháp luật</t>
  </si>
  <si>
    <t>Tổ chức cuộc thi báo cáo viên pháp luật, tuyên truyền viên pháp luật giỏi toàn quốc về pháp luật phòng, chống tham nhũng</t>
  </si>
  <si>
    <t>Văn phòng Tỉnh Uỷ</t>
  </si>
  <si>
    <t>11.1</t>
  </si>
  <si>
    <t xml:space="preserve"> Văn phòng Tỉnh Uỷ </t>
  </si>
  <si>
    <t xml:space="preserve"> Ban Tổ chức Tỉnh ủy</t>
  </si>
  <si>
    <t xml:space="preserve"> Ban Tuyên giáo Tỉnh ủy</t>
  </si>
  <si>
    <t xml:space="preserve"> Ủy ban Kiểm tra Tỉnh ủy</t>
  </si>
  <si>
    <t xml:space="preserve">  Trong đó BS kinh phí đặc thù kiểm tra </t>
  </si>
  <si>
    <t xml:space="preserve"> Ban Dân vận Tỉnh ủy</t>
  </si>
  <si>
    <t xml:space="preserve"> Đảng ủy khối cơ quan và doanh nghiệp </t>
  </si>
  <si>
    <t xml:space="preserve">Ban Nội chính Tỉnh Ủy </t>
  </si>
  <si>
    <t>Khen thưởng huy hiệu Đảng toàn tỉnh</t>
  </si>
  <si>
    <t>Công tác thông tin,  tôn giáo, học tập và làm theo TG ĐĐ HCM, hoạt động các BCĐ</t>
  </si>
  <si>
    <t>KP công tác đấu tranh phòng chống âm mưu hoạt động diễn biến hòa bình của các thế lực thù địch trên lĩnh vực tư tưởng, văn hóa</t>
  </si>
  <si>
    <t>Kinh phí công tác xã hội cho các đồng chí UVBTV Tỉnh uỷ (9 đ/c *100 triệu/năm)  theo Kết luận số 1434-TB/TU ngày 18/9/2020 của BTV Tỉnh ủy</t>
  </si>
  <si>
    <t>Hoạt động đặc thù TT Tỉnh Ủy</t>
  </si>
  <si>
    <t>d</t>
  </si>
  <si>
    <t>Dự phòng NS Đảng</t>
  </si>
  <si>
    <t>11.2</t>
  </si>
  <si>
    <t>Chi sự nghiệp văn hóa</t>
  </si>
  <si>
    <t xml:space="preserve"> Bộ máy Báo Kon Tum</t>
  </si>
  <si>
    <t>Trong đó Hỗ trợ kinh phí thực hiện NQ 04/TU</t>
  </si>
  <si>
    <t>Trợ giá báo đảng</t>
  </si>
  <si>
    <t>11.3</t>
  </si>
  <si>
    <t>Chi sự nghiệp kinh tế</t>
  </si>
  <si>
    <t>Dự án ứng dụng công nghệ thông tin của các cơ quan đảng giai đoạn 2021-2025</t>
  </si>
  <si>
    <t>Sở Khoa học công nghệ</t>
  </si>
  <si>
    <t>12.1</t>
  </si>
  <si>
    <t>Sở Khoa học Công nghệ MT</t>
  </si>
  <si>
    <t>Chi Cục tiêu chuẩn đo lường, CL</t>
  </si>
  <si>
    <t>12.2</t>
  </si>
  <si>
    <t>Chi sự nghiệp khoa học công nghệ</t>
  </si>
  <si>
    <t>100</t>
  </si>
  <si>
    <t>Trung tâm nghiên cứu ứng dụng và dịch vụ KHCN</t>
  </si>
  <si>
    <t xml:space="preserve">Tỉnh đoàn </t>
  </si>
  <si>
    <t>13.1</t>
  </si>
  <si>
    <t>Hoạt động Hội Liên hiệp TNVN</t>
  </si>
  <si>
    <t xml:space="preserve">Chương trình giao lưu hữu nghị thanh niên Kon Tum với thanh niên Lào, Campuchia </t>
  </si>
  <si>
    <t>Triển khai chiến dịch mùa hè xanh, hành quân; Tổ chức Ngày hội công nhân hoàn thành chương trình rèn luyện đội viên; Tổ chức các hoạt động, chương trình theo Kế hoạch của Trung ương Đoàn, Tỉnh ủy,...</t>
  </si>
  <si>
    <t>13.2</t>
  </si>
  <si>
    <t>Chi sự nghiệp văn hoá</t>
  </si>
  <si>
    <t>TT văn hoá thể thao TTN</t>
  </si>
  <si>
    <t>Trđó: - Liên hoan Festival các cung, nhà thiếu nhi năm 2021; Tổ chức giao lưu thiếu nhi 3 nước Việt Nam - Lào - Cămpuchia; Chương trình nghệ thuật "Em là mầm non của Đảng" chào mừng thành công Đại hội Đảng</t>
  </si>
  <si>
    <t xml:space="preserve">        - KP trang bị 01 máy ảnh</t>
  </si>
  <si>
    <t>13.3</t>
  </si>
  <si>
    <t>Hoạt động Trung tâm hỗ trợ thanh niên</t>
  </si>
  <si>
    <t>Hoạt động Tổng đội thanh niên xung phong</t>
  </si>
  <si>
    <t>Kinh phí hoạt động đội thanh niên xung kích</t>
  </si>
  <si>
    <t>14</t>
  </si>
  <si>
    <t>Sở Thông tin truyền thông</t>
  </si>
  <si>
    <t>14.1</t>
  </si>
  <si>
    <t>KP kiểm tra thực tế tình hình ứng dụng CNTT; Tổ chức tập huấn ứng cứu sự cố ANTT</t>
  </si>
  <si>
    <t>14.2</t>
  </si>
  <si>
    <t>TT CNTT và truyền thông</t>
  </si>
  <si>
    <t>Các nhiệm vụ phát triển chính phủ điện tử, chính quyền điện tử tỉnh Kon Tum (Triển khai theo kế hoạch và chủ trương của cấp thẩm quyền)</t>
  </si>
  <si>
    <t>Thuê hệ thống bảo đảm an toàn thông tin SOC</t>
  </si>
  <si>
    <t>Thuê trục kết nối chia sẻ dữ liệu LGSP</t>
  </si>
  <si>
    <t>15</t>
  </si>
  <si>
    <t xml:space="preserve">Ban Quản lý Khu Kinh tế  </t>
  </si>
  <si>
    <t>15.1</t>
  </si>
  <si>
    <t>Chi công tác xúc tiến đầu tư</t>
  </si>
  <si>
    <t>15.2</t>
  </si>
  <si>
    <t>Ban quản lý cửa khẩu quốc tế Bờ Y</t>
  </si>
  <si>
    <t>15.3</t>
  </si>
  <si>
    <t>Chi sự nghiệp môi trường (Ngoài ra cân đối sử dụng từ quỹ phát triển SN  là 1.044 triệu đồng để thực hiện nhiệm vụ này).</t>
  </si>
  <si>
    <t>15.4</t>
  </si>
  <si>
    <t>Bổ sung kinh phí thực hiện các dịch vụ sự nghiệp công tại Khu kinh tế cửa khẩu quốc tế Bờ Y theo đơn giá mới</t>
  </si>
  <si>
    <t>16</t>
  </si>
  <si>
    <t>Sở Nội vụ</t>
  </si>
  <si>
    <t>16.1</t>
  </si>
  <si>
    <t>Văn phòng Sở Nội vụ</t>
  </si>
  <si>
    <t>Ban thi đua khen thưởng</t>
  </si>
  <si>
    <t>Ban Tôn giáo</t>
  </si>
  <si>
    <t>Chi cục Lưu trữ</t>
  </si>
  <si>
    <t>KP hoạt động triển khai, kiểm tra CCHC</t>
  </si>
  <si>
    <t>KP tuyển dụng và nâng ngạch</t>
  </si>
  <si>
    <t>KP triển khai công tác thi đua theo TT 71</t>
  </si>
  <si>
    <t>Công tác kiểm tra, giám sát, nghiệm thu Đề án chỉnh lý tài liệu; bảo vệ kho; Htrợ xử lý mối mọt, khác…</t>
  </si>
  <si>
    <t>Kinh phí đối thoại thanh niên (cầu truyền hình trực tuyến)</t>
  </si>
  <si>
    <t>Khảo sát 02 dịch vụ hành chính công ( xác định chỉ số SIPAS), điều tra với số lượng 500 phiếu/dịch vụ hành chính công)</t>
  </si>
  <si>
    <t>Hỗ trợ kinh phí công tác kiểm tra, đôn đốc, tăng cường nắm bắt tình hình hoạt động các tổ chức tôn giáo và bố trí kinh phí trang bị máy quay phim</t>
  </si>
  <si>
    <t>Trang bị phần mềm quản lý CBCC</t>
  </si>
  <si>
    <t>Hội nghị triển khai Luật thanh niên</t>
  </si>
  <si>
    <t>Chương trình công tác phối hợp đi kiểm tra cơ sở giữa Ban cán sự đảng và Ban dân vận</t>
  </si>
  <si>
    <t>Làm thẻ cho CB, CCVC</t>
  </si>
  <si>
    <t>16.2</t>
  </si>
  <si>
    <t>Công tác địa giới hành chính (Bao gồm kinh phí lập đề án xây dựng thị xã Ngọc Hồi)</t>
  </si>
  <si>
    <t>Trđó: In bản đồ hành chính tỷ lệ 1/100.000 cung cấp cho các cơ quan cấp tỉnh, huyện</t>
  </si>
  <si>
    <t>Chi công tác tôn giáo</t>
  </si>
  <si>
    <t>Các đơn vị dự toán độc lập</t>
  </si>
  <si>
    <t>BQL Vườn quốc gia Chư Mom Ray</t>
  </si>
  <si>
    <t>Chi hoạt động bộ máy sự nghiệp</t>
  </si>
  <si>
    <t>Trường Cao đẳng Cộng đồng</t>
  </si>
  <si>
    <t>Dự toán phân bổ theo số học sinh thực tế và định mức hiện hành</t>
  </si>
  <si>
    <t>Trđó: Hỗ trợ chi phí học tập SV là người DTTS tại các cơ sở giáo dục đại học</t>
  </si>
  <si>
    <t xml:space="preserve">             - Hỗ trợ thực hiện NQ 04 TU</t>
  </si>
  <si>
    <t xml:space="preserve">    - Trợ cấp xã hội cho HS xã ĐBKK theo QĐ 194</t>
  </si>
  <si>
    <t xml:space="preserve">    - Sửa chữa KTX khu A, B</t>
  </si>
  <si>
    <t xml:space="preserve">    - Công tác kiểm định CL GDNN</t>
  </si>
  <si>
    <t>Dự toán chi đào tạo tuyển mới năm 2021 (triển khai khi trung ương giao chỉ tiêu)</t>
  </si>
  <si>
    <t xml:space="preserve">Trường Chính trị </t>
  </si>
  <si>
    <t>Trong đó:</t>
  </si>
  <si>
    <t>KP làm mới nhà để xe và sửa chữa các công trình, TS khác</t>
  </si>
  <si>
    <t>Hỗ trợ thực hiện NQ 04 TU</t>
  </si>
  <si>
    <t xml:space="preserve">KP nghiên cứu thực tế theo QĐ 2252/QĐ-HVCTQG </t>
  </si>
  <si>
    <t xml:space="preserve"> Đài phát thanh - Truyền hình</t>
  </si>
  <si>
    <t>190</t>
  </si>
  <si>
    <t>Chi phí thuê đường truyền phát sóng trên vệ tinh Vinasat</t>
  </si>
  <si>
    <t>BS KP do nguồn thu sụt giảm để SX 2 giờ/ngày chương trình truyền hình tiếng phổ thông để phát trên vệ tinh Vinasat</t>
  </si>
  <si>
    <t xml:space="preserve">Bố trí tăng thêm KP chi trả nhuận bút đáp ứng bằng khoảng 30% khung mức chi tối đa quy định tại Nghị định 18/2014/NĐ-CP ngày 14/3/2018 của Chính phủ </t>
  </si>
  <si>
    <t xml:space="preserve">Ban bảo vệ sức khoẻ cán bộ </t>
  </si>
  <si>
    <t>Chi hoạt động sự nghiệp y tế</t>
  </si>
  <si>
    <t>Tr.đ: KP khám chữa bệnh theo định mức; Hỗ trợ kiểm tra sức khỏe định kỳ tuyến trên; Phụ cấp HĐCM; KP chăm sóc đặc biệt đối với cán bộ thuộc BTV quản lý bị bệnh hiểm nghèo phải điều trị dài ngày</t>
  </si>
  <si>
    <t>Ban Dân tộc</t>
  </si>
  <si>
    <t>Hoạt động các BCĐ CT 135</t>
  </si>
  <si>
    <t>KP thực hiện Đề án bình đẳng giới</t>
  </si>
  <si>
    <t>KP thực hiện Đề án phổ biến giáo dục tuyên truyền đồng bào DTTS</t>
  </si>
  <si>
    <t>Triển khai thực hiện Quyết định 219/QĐ-TTg ngày 21/02/2019 của TTCP phê duyệt Đề án hỗ trợ thông tin, tuyên truyền về dân tộc, tôn giáo</t>
  </si>
  <si>
    <t>Sở Ngọai vụ</t>
  </si>
  <si>
    <t>Kinh phí biên giới</t>
  </si>
  <si>
    <t xml:space="preserve">KP thực hiện ĐA Hội nhập QT </t>
  </si>
  <si>
    <t xml:space="preserve">  Đoàn ra đoàn vào </t>
  </si>
  <si>
    <t>Đoàn  vào thường xuyên Sở Ngoại vụ</t>
  </si>
  <si>
    <t>Đoàn ra đoàn vào đột xuất theo QĐ UBND tỉnh</t>
  </si>
  <si>
    <t>Thanh tra nhà nước</t>
  </si>
  <si>
    <t>Bổ sung KP Hội đồng tư vấn; Chi công tác tiếp công dân; Chi cho hoạt động giải quyết đơn thư khiếu nại, tố cáo, tồn đọng kéo dài</t>
  </si>
  <si>
    <t>Văn phòng HĐND tỉnh</t>
  </si>
  <si>
    <t>Chi hoạt động Văn phòng HĐND tỉnh</t>
  </si>
  <si>
    <t>BS kinh phí đặc thù</t>
  </si>
  <si>
    <t>Kinh phí phục vụ công tác xã hội của các đồng chí Ủy viên BTVTU</t>
  </si>
  <si>
    <t>Hoạt động Hội đồng nhân dân</t>
  </si>
  <si>
    <t>Trđó: Kinh phí khoán in ấn tài liệu các kỳ họp HĐND tỉnh nhiệm kỳ 2021-2026</t>
  </si>
  <si>
    <t>Văn phòng Đoàn đại biểu quốc hội</t>
  </si>
  <si>
    <t>Hỗ trợ hoạt động</t>
  </si>
  <si>
    <t xml:space="preserve">Sở Kế hoạch Đầu tư </t>
  </si>
  <si>
    <t>Kinh phí XD DT hàng năm, thảo luận TƯ, in ấn</t>
  </si>
  <si>
    <t>Chi bộ máy sự nghiệp kinh tế</t>
  </si>
  <si>
    <t>Trung tâm xúc tiến đầu tư</t>
  </si>
  <si>
    <t>Trong đó</t>
  </si>
  <si>
    <t>Sự nghiệp xúc tiến đầu tư</t>
  </si>
  <si>
    <t>Chi sự nghiệp kinh tế khác</t>
  </si>
  <si>
    <t>Kinh phí triển khai các Chương trình trong Chương trình hành động của Ban Chấp hành Đảng bộ tỉnh Ban Chấp hành Đảng bộ tỉnh Khóa XVI về thực hiện Nghị quyết Đại hội đại biểu Đảng bộ tỉnh lần thứ XVI, nhiệm kỳ 2020-2025</t>
  </si>
  <si>
    <t xml:space="preserve">Sở Tài chính </t>
  </si>
  <si>
    <t xml:space="preserve"> Kinh phí triển khai kiểm toán hàng năm; KP XD DT năm, thảo luận TƯ, in ấn; Q lý, triển khai  CT TƯ BSMT, đánh giá đầu tư; điều tra, khảo sát, đánh giá, xây dựng PA phân cấp và định mức phân bổ NS 2021 - 2025;…</t>
  </si>
  <si>
    <t>KP triển khai kiểm tra, giám sát, vận hành hệ thống TT QLNS TABMIS, thống kê  tài chính, đánh giá, xây dựng phương án PBNS</t>
  </si>
  <si>
    <t>Kinh phí duy trì hạ tầng CNTT Sở Tài chính; Đảm bảo an toàn an ninh thông tin; Duy trì, nâng cấp trang TTĐT; Mua phần mềm phục vụ công tác chuyên môn, nhiệm vụ CNTT khác, …</t>
  </si>
  <si>
    <t>VP Uỷ ban nhân dân tỉnh</t>
  </si>
  <si>
    <t>Chi bộ máy Văn phòng UBND tỉnh</t>
  </si>
  <si>
    <t>a1</t>
  </si>
  <si>
    <t>Chi hoạt động bộ máy</t>
  </si>
  <si>
    <t>a2</t>
  </si>
  <si>
    <t>a3</t>
  </si>
  <si>
    <t>Điện, nước thuê bảo vệ HT Ngọc Linh</t>
  </si>
  <si>
    <t>Chi công tác tiếp dân, khiếu nại, tố cáo</t>
  </si>
  <si>
    <t xml:space="preserve">Công tác tuyên truyền, báo chí </t>
  </si>
  <si>
    <t>KP rà soát, kiểm soát thủ tục hành chính</t>
  </si>
  <si>
    <t>Thăm hỏi tết nguyên đán</t>
  </si>
  <si>
    <t>Kinh phí hoạt động của Trung tâm Phục vụ hành chính công</t>
  </si>
  <si>
    <t>Chi đặc thù hoạt động TT UBND</t>
  </si>
  <si>
    <t>KP thuê đường truyền giao ban trực tuyến; Kết nối cổng TTĐT Chính phủ; Hoạt động cổng TTĐT tỉnh, trang TTĐT thành phần VP UBND…</t>
  </si>
  <si>
    <t>Thuê phần mềm quản lý văn bản chỉ đạo điều hành Ioffice</t>
  </si>
  <si>
    <t>Thuê hệ thống thông tin một cửa tại Trung tâm Phục vụ hành chính công</t>
  </si>
  <si>
    <t>Chi phí thuê đường truyền Trung tâm điều hành thông minh IOC</t>
  </si>
  <si>
    <t>Kinh phí hoạt động của hệ thống Trung tâm điều hành thông minh (triển khai khi Kế hoạch được cấp thẩm quyền phê duyệt)</t>
  </si>
  <si>
    <t xml:space="preserve">Hội Cựu chiến binh </t>
  </si>
  <si>
    <t>Đón tiếp, hỗ trợ các đoàn CCB,  các BLL</t>
  </si>
  <si>
    <t xml:space="preserve">Hội Nông dân </t>
  </si>
  <si>
    <t>Kinh phí thực hiện Kết luận 61 -KL/TW; Kinh phí giám sát, phản biện xã hội giám sát vật tư nông nghiệp, luật đất đai; Tổ chức tham quan mô hình nuôi lươn không bùn và trồng cây ăn quả xen canh Tỉnh Vĩnh Long</t>
  </si>
  <si>
    <t>Tổ chức hội nghị sơ kết Nghị quyết số 29-NQ/HNDTW, ngày 21/1/2016 của BCH TW HNDVN về nâng cao chất lượng phong trào nông dân thi đua SXKDG, đoàn kết giúp nhau làm giàu và giảm nghèo bền vững giai đoạn 2016-2020; đưa đoàn đi dự tại  TW</t>
  </si>
  <si>
    <t>Kinh phí đưa hội viên, nông dân đi học tập mô hình hợp tác xã có hiệu quả trên địa bàn tỉnh (2 lần)</t>
  </si>
  <si>
    <t>Chi sự nghiệp đào tạo</t>
  </si>
  <si>
    <t>Chi bộ máy TT hỗ trợ nông dân và GDNN</t>
  </si>
  <si>
    <t>Hỗ trợ KP hoạt động của TT hỗ trợ nông dân và GDNN</t>
  </si>
  <si>
    <t>Đặt báo, XB bản tin NT, bổ sung KP CThị 26 …</t>
  </si>
  <si>
    <t xml:space="preserve">Tổ chức hội nghị "Nông dân khởi nghiệp" </t>
  </si>
  <si>
    <t>Uỷ ban mặt trận tổ quốc</t>
  </si>
  <si>
    <t>Cứu trợ, huy động, chi quỹ vì người nghèo</t>
  </si>
  <si>
    <t>Hỗ trợ KP thực hiện Cuộc vận động toàn dân đoàn kết xây dựng NT mới, đô thị văn minh</t>
  </si>
  <si>
    <t xml:space="preserve">BS kinh phí hoạt động đặc thù; K. thưởng cuộc VĐ nguời VN UT dùng hàng VN; KP tăng cường công tác tôn giáo; Chi SH phí cho các ủy viên UBMTTQ cấp tỉnh; Sơ kết công tác đối ngoại Lào, Campuchia </t>
  </si>
  <si>
    <t xml:space="preserve">Mua máy photo phục vụ bầu cử </t>
  </si>
  <si>
    <t>17</t>
  </si>
  <si>
    <t xml:space="preserve">Hội liên hiệp phụ nữ tỉnh </t>
  </si>
  <si>
    <t>17.1</t>
  </si>
  <si>
    <t>KP phát hành tờ thông tin tuyên truyền nội bộ; Tăng cường tuyên truyền chống tà đạo Hà Mòn; Hỗ trợ thông tin, tuyên truyền về dân tộc, tôn giáo theo Quyết định 219/QĐ-TTg</t>
  </si>
  <si>
    <t xml:space="preserve"> Luật bình đẳng giới, chống bạo lực GĐ </t>
  </si>
  <si>
    <t>Tập huấn công tác GSPB xã hội; kiến thức hỗ trợ PN XD GĐ và kỹ năng TT cho CB làm công tác GĐ; kiến thức, kỹ năng tuyên truyền, tư vấn học nghề,công tác dân tộc, tôn giáo... cho đội ngũ cán bộ</t>
  </si>
  <si>
    <t>Kinh phí thực hiện Đề án 938, 939/TTg về Tuyên truyền, giáo dục, vận động, hỗ trợ PN tham gia giải quyết các vấn đề XH liên quan đến PN</t>
  </si>
  <si>
    <t>Đại hội Hội LHPN tỉnh Kon Tum, nhiệm kỳ 2021-2026</t>
  </si>
  <si>
    <t>17.2</t>
  </si>
  <si>
    <t>Chi hoạt động SN đảm bảo xã hội</t>
  </si>
  <si>
    <t xml:space="preserve"> ĐA GD 5 tr bà mẹ nuôi con tốt: Duy trì 2 xã điểm, nhân rộng 2 xã</t>
  </si>
  <si>
    <t>18</t>
  </si>
  <si>
    <t>Công an tỉnh</t>
  </si>
  <si>
    <t>040</t>
  </si>
  <si>
    <t>Chi thực hiện nhiệm vụ của NSĐP đối với lĩnh vực an ninh và trật tự, an toàn xã hội theo quy định</t>
  </si>
  <si>
    <t>Trong đó: Kinh phí phục vụ công tác xã hội của các đồng chí Ủy viên BTVTU</t>
  </si>
  <si>
    <t>19</t>
  </si>
  <si>
    <t xml:space="preserve">Bộ chỉ huy quân sự tỉnh </t>
  </si>
  <si>
    <t>010</t>
  </si>
  <si>
    <t>Nhiệm vụ quốc phòng địa phương</t>
  </si>
  <si>
    <t>Chi quốc phòng thường xuyên</t>
  </si>
  <si>
    <t xml:space="preserve">        - KP huấn luyện dự bị động viên, đào tạo sĩ quan dự bị, bồi dưỡng kiến thức quốc phòng, công cụ dụng cụ…</t>
  </si>
  <si>
    <t xml:space="preserve">          - KP trang bị quân trang cho lực lượng dân quân</t>
  </si>
  <si>
    <t>Ban chuyên trách quy tập mộ liệt sĩ</t>
  </si>
  <si>
    <t>Nhiệm vụ QP khác</t>
  </si>
  <si>
    <t xml:space="preserve"> - Kinh phí sửa chữa, cải tạo nhà chỉ huy A2, tường rào bảo vệ giáp Trường Đại học Đà Nẵng thuộc cơ quan BCH; Sửa chữa, cải tạo nhà chỉ huy, sửa chữa, cải tạo nhà vệ sinh khu tiểu đoàn 304, khu dự bị động viên của Trung đoàn 990; Sửa chữa, cải tạo nhà ở, nhà làm việc, nhà bếp của Đội VH tuyên truyền cơ sở; Sửa chữa, cải tạo nhà chỉ huy, công trình vệ sinh của Đội K53</t>
  </si>
  <si>
    <t xml:space="preserve">      - Kinh phí phục vụ công tác xã hội của các đồng chí   Ủy viên BTVTU</t>
  </si>
  <si>
    <t>20</t>
  </si>
  <si>
    <t>Bộ chỉ huy biên phòng</t>
  </si>
  <si>
    <t>Nhiệm vụ thường xuyên</t>
  </si>
  <si>
    <t xml:space="preserve">          - Tăng chi cho công tác quốc phòng thường xuyên</t>
  </si>
  <si>
    <t xml:space="preserve">           - Kinh phí phát quang, bảo dưỡng, sửa chữa thường xuyên đường tuần tra biên giới</t>
  </si>
  <si>
    <t>Nhiệm vụ khác</t>
  </si>
  <si>
    <t xml:space="preserve">          - KP hỗ trợ mua sắm trang thiết bị, CSVC nâng cao năng lực QL,BVBG trong 3 năm từ 2021 - 2023 </t>
  </si>
  <si>
    <t xml:space="preserve">          - KP hội thao BP tỉnh, tổ chức đội tuyển bắn súng quân dụng cấp BTL năm 2021; kiểm tra CHT, CU; Tổ chức hội thi cải tiển sáng kiến KT huấn luyện.</t>
  </si>
  <si>
    <t xml:space="preserve">          - Kinh phí vận hành bảng tin của Cụm thông tin cơ sở tại cửa khẩu Bờ Y </t>
  </si>
  <si>
    <t>Hỗ trợ các tổ chức xã hội - XHNN, tổ chức khác…</t>
  </si>
  <si>
    <t>Hội người cao tuổi</t>
  </si>
  <si>
    <t>Chế độ thù lao đối với người đã nghỉ hưu giữ chức danh lãnh đạo chuyên trách đứng đầu Hội</t>
  </si>
  <si>
    <t>Nhiệm vụ theo Kế hoạch, chương trình cấp thẩm quyền giao</t>
  </si>
  <si>
    <t xml:space="preserve">Chương trình mục tiêu Quốc gia Người cao tuổi </t>
  </si>
  <si>
    <t>Thực hiện Chương trình phối hợp giữa Ban đại diện Hội Người cao tuổi tỉnh và Bộ chỉ huy Bộ đội Biên phòng tỉnh Kon Tum (giai đoạn 2016-2021), Chương trình phối hợp giữa Sở Tài nguyên môi trường với Ban đại diện Hội Người cao tuổi tỉnh giai đoạn 2017 - 2021</t>
  </si>
  <si>
    <t xml:space="preserve">Tham dự Hội nghị giao ban Cụm các tỉnh Tây nguyên; Tổ chức Hội nghị tổng kết công tác Hội Người cao tuổi tỉnh và đi dự Hội nghị Ban chấp hành Trung ương Hội Người cao tuổi Việt Nam </t>
  </si>
  <si>
    <t>Hội nghị tổng kết nhiệm kỳ 2016-2021 của Ban Đại diện Hội NCT tỉnh Kon Tum</t>
  </si>
  <si>
    <t>Hội nạn nhân chất độc da cam/dioxin</t>
  </si>
  <si>
    <t xml:space="preserve">Tuyên truyền về đường lối chủ trương của Đảng, chính sách, pháp luật của Nhà nước về việc giải quyết hậu quả chất độc hóa học, Tuyên truyền về thảm họa da cam ở Việt Nam trên địa bàn tỉnh </t>
  </si>
  <si>
    <t>Khảo sát tình hình đời sống nạn nhân chất độc da cam trên địa bàn 10 huyện/thành phố để có kế hoạch chăm sóc, giúp đỡ thường xuyên; Điều tra, Khảo sát  địa bàn có người tham gia kháng chiến nghi nhiễm và chưa được hưởng chế độ,  hướng dẫn hoàn thiện hồ sơ đề nghị  giám định chế độ chất độc hóa học khoảng 50 đối tượng/năm</t>
  </si>
  <si>
    <t>Tiếp nhận viện trợ, vận động ủng hộ Quỹ Nạn nhân chất độc da cam; Tìm kiếm, khai thác các nguồn Dự án của các tổ chức phi chính phủ nước ngoài; Khen thưởng tập thể, cá nhân có thành tích trong phong trào thi  đua “Vì nạn nhân chất độc da cam Việt Nam”; Hội nghị sơ kết, tổng kết biểu dương nạn nhân vượt khó vươn lên, Hội nghị BCH Trung ương Hội</t>
  </si>
  <si>
    <t>Chi công tác chăm sóc, giúp đỡ nạn nhân chất độc da cam</t>
  </si>
  <si>
    <t>Tổ chức gặp, tọa đàm nhân dịp Kỷ niệm ngày "Vì Nạn nhân chất độc da cam Việt Nam" ngày 10/08 hàng năm</t>
  </si>
  <si>
    <t>Kinh phí mua Tạp chí Da cam Việt Nam</t>
  </si>
  <si>
    <t>Hội Bảo vệ quyền trẻ em và bảo trợ người khuyết tật</t>
  </si>
  <si>
    <t xml:space="preserve">Kinh phí tổ chức kêu gọi đối ứng, dự án viện trợ nước ngoài, khen thưởng cho các tổ chức đơn vị thuộc hội, hội viên có thành tích xuất sắc trong hoạt động hội </t>
  </si>
  <si>
    <t>Kinh phí chương trình giao lưu “người khuyết tật vươn lên hòa nhập cộng đồng" hoặc "trẻ em tiêu biểu”</t>
  </si>
  <si>
    <t xml:space="preserve">Kinh phí tổ chức đi vận động quỹ hội trong và ngoài tỉnh </t>
  </si>
  <si>
    <t xml:space="preserve">Tư vấn, tập huấn, trợ giúp pháp lý nhằm nâng cao nhận thức, kỹ năng cho hội viên và cộng đồng về bảo vệ quyền của trẻ em, người khuyết tật; Công tác điều tra khảo sát đối tượng yếu thế; Công tác hỗ trợ trẻ em nghèo, trẻ mồ côi, người khuyết tật; Tổng kết, đánh giá tình hình hoạt động công tác thực hiện nhiệm vụ của Hội tại tỉnh và dự hội nghị tổng kết Trung ương Hội </t>
  </si>
  <si>
    <t>Đại hội nhiệm kỳ lần thứ IV, nhiệm kỳ 2021-2026</t>
  </si>
  <si>
    <t>Dự Hội nghị biểu dương người khuyết tật, trẻ mồ côi và người bảo trợ tiêu biểu toàn quốc lần thứ VI tại Hà Nội</t>
  </si>
  <si>
    <t>Hội khuyến học</t>
  </si>
  <si>
    <t>Triển khai hoạt động khuyến học, khuyến tài, xây dựng xã hội học tập</t>
  </si>
  <si>
    <t>Phối hợp với các Sở, ngành thực hiện công tác khuyến học, khuyến tài, xây dựng xã hội học tập</t>
  </si>
  <si>
    <t>Tổ chức tuyên truyền mô hình học tập suốt đời trong gia đình, dòng họ, cộng đồng sau năm 2020</t>
  </si>
  <si>
    <t>Ban liên lạc tù chính trị</t>
  </si>
  <si>
    <t>Trong đó: Hỗ trợ chi hoạt động của BLL (gồm: Thăm hỏi hội viên ốm đau, hội nghị sơ kết, tổng kết, tiếp các đoàn khách tù chính trị, xăng xe…)</t>
  </si>
  <si>
    <t>Hội nhà báo</t>
  </si>
  <si>
    <r>
      <t xml:space="preserve">Chi hoạt động bộ máy </t>
    </r>
    <r>
      <rPr>
        <i/>
        <sz val="10"/>
        <rFont val="Arial Narrow"/>
        <family val="2"/>
      </rPr>
      <t>(Kinh phí giao thường xuyên theo số lượng người làm việc tại Hội được cấp có thẩm quyền giao)</t>
    </r>
  </si>
  <si>
    <t xml:space="preserve">Kinh phí tổ chức Hội báo xuân, Đặc san người làm báo và khen thưởng  </t>
  </si>
  <si>
    <t xml:space="preserve">Giải báo chí tỉnh Kon Tum </t>
  </si>
  <si>
    <t xml:space="preserve">Kinh phí tham gia Hội báo toàn quốc </t>
  </si>
  <si>
    <t xml:space="preserve">Kinh phí tổ chức đoàn hội viên Hội Nhà báo tham gia Hội thảo, hội thao báo chí khu vực Tây Nguyên </t>
  </si>
  <si>
    <t xml:space="preserve">Kinh phí Đề án đào tạo bồi dưỡng nghiệp vụ báo chí cho hội viên </t>
  </si>
  <si>
    <t xml:space="preserve">Liên hiệp các hội KH và kỹ thuật </t>
  </si>
  <si>
    <t>Hội thảo phổ biến kiến thức và chuyển giao các tiến bộ khoa học, công nghệ vào sản xuất và đời sống</t>
  </si>
  <si>
    <t>Tập huấn các chủ chương chính sách, tuyên truyền phổ biến rộng rãi đường lối của Đảng và chính sách, pháp luật của Nhà nước, tăng cường hợp tác với các hội, các tổ chức phi chính phủ của các nước, tham gia các tổ chức khoa học và công nghệ của khu vực và quốc tế theo quy định của Pháp luật</t>
  </si>
  <si>
    <t>Tư vấn phản biện, giám định xã hội, đánh giá tác động môi trường các đề tài, dự án lớn của tỉnh và tham vấn các chương trình công tác của Tỉnh Ủy, UBND tỉnh</t>
  </si>
  <si>
    <t>Hỗ trợ duy trì hoạt động Trụ sở Hội</t>
  </si>
  <si>
    <t xml:space="preserve">Hỗ trợ hoạt động các Hội thành viên </t>
  </si>
  <si>
    <t>Chi sự nghiệp Khoa học và công nghệ</t>
  </si>
  <si>
    <t>Hội Cựu Thanh niên xung phong</t>
  </si>
  <si>
    <t>Phối hợp các ngành điều tra, rà soát số cựu TNXP còn tồn đọng; Kiểm tra, giám sát việc thực thi các chế độ chính sách đối với cựu TNXP</t>
  </si>
  <si>
    <t>Triển khai phong trào cựu TNXP làm kinh tế giỏi, giúp nhau xóa nghèo</t>
  </si>
  <si>
    <t>Điều tra, khảo sát, lập danh sách số lượng TNXP nhập ngũ từ năm 1975-1982</t>
  </si>
  <si>
    <t>Hội Văn học Nghệ thuật</t>
  </si>
  <si>
    <t>Kinh phí xuất bản tạp chí VHNT</t>
  </si>
  <si>
    <t>Mở trại sáng tác chuyên ngành hàng năm</t>
  </si>
  <si>
    <t>Tổ chức triển lãm mỹ thuật, nhiếp ảnh, các đêm nghệ thuật, giới thiệu tác giả, tác phẩm chào mừng các sự kiện lịch sử, ngày kỷ niệm của tỉnh, đất nước</t>
  </si>
  <si>
    <t xml:space="preserve">Tổ chức các cuộc thi sáng tác văn học - nghệ thuật, hội thảo chuyên đề Văn học nghệ thuật </t>
  </si>
  <si>
    <t>Tổ chức đăng cai triển lãm Mỹ thuật khu vực Nam miền Trung và Tây nguyên năm 2021</t>
  </si>
  <si>
    <t>Hội HN Việt Nam -Lào, VN - CamPuchia</t>
  </si>
  <si>
    <t>Hội hữu nghị Việt - Lào</t>
  </si>
  <si>
    <t>Gặp mặt lưu học sinh Lào nhân dịp Tết cổ truyền, Quốc khánh của Lào</t>
  </si>
  <si>
    <t>Tổ chức Hội nghị Sơ kết, hội nghị tổng kết công tác Hội, tham dự các Hội nghị do Trung ương Hội tổ chức</t>
  </si>
  <si>
    <t>Hội Hữu nghị Việt Nam - Campuchia</t>
  </si>
  <si>
    <t xml:space="preserve">Gặp mặt lưu học sinh Campuchia nhân dịp Tết cổ truyền của Campuchia </t>
  </si>
  <si>
    <t>Hội liên lạc người Việt Nam ở nước ngoài</t>
  </si>
  <si>
    <t>Gặp gỡ kiều bào, thân nhân kiều bào nhân dịp tết Nguyên đán</t>
  </si>
  <si>
    <t>Tổ chức Hội nghị Sơ kết, hội nghị tổng kết công tác Hội; tham dự các Hội nghị do Trung ương Hội tổ chức</t>
  </si>
  <si>
    <t>Hội Luật gia</t>
  </si>
  <si>
    <t>Chi tiền lương, phụ cấp và các khoản đóng góp theo lương của Chủ tịch Hội (GĐ Sở Tư pháp biệt phái sang)</t>
  </si>
  <si>
    <t>Tuyên truyền, phổ biến pháp luật và trợ giúp pháp lý lưu động</t>
  </si>
  <si>
    <t xml:space="preserve">Thực hiện Đề án xã hội hóa công tác phổ biến, giáo dục pháp luật và trợ giúp pháp lý giai đoạn 2017-2021 </t>
  </si>
  <si>
    <t>Hội nghị sơ kết, tổng kết thi đua Cụm các tỉnh Duyên hải miền trung và tây nguyên, Công tác tổng kết đánh giá tình hình hoạt động của hội và dự Hội nghị tổng kết Trung ương Hội Luật gia Việt Nam</t>
  </si>
  <si>
    <t xml:space="preserve">Hội chữ thập đỏ </t>
  </si>
  <si>
    <t>Kinh phí triển khai hoạt động “Hành trình đỏ” và khen thưởng hiến máu tình nguyện</t>
  </si>
  <si>
    <t xml:space="preserve">Giao ban cụm thi đua Hội Chữ thập đỏ các tỉnh, thành phố và các hoạt động khác của Hội </t>
  </si>
  <si>
    <t xml:space="preserve">Kinh phí hoạt động Ban Chỉ đạo hiến máu tình nguyện </t>
  </si>
  <si>
    <t xml:space="preserve">Hỗ trợ kinh phí huy động, vận động các nhà tài trợ, dự án </t>
  </si>
  <si>
    <t xml:space="preserve">Thực hiện Nghị quyết 04/TU Tỉnh ủy Kon Tum </t>
  </si>
  <si>
    <t xml:space="preserve">Kinh phí tổ chức lễ phát động toàn dân hiếu máu; tôn vinh người hiến máu </t>
  </si>
  <si>
    <t>Kinh phí đại hội Hội chữ thập đỏ tỉnh Kon Tum nhiệm kỳ VII giai đoạn 2021-2026</t>
  </si>
  <si>
    <t>Liên minh Hợp tác xã</t>
  </si>
  <si>
    <t>Tổ chức kỷ niệm ngày Hợp tác xã Việt Nam và ngày Hợp tác xã quốc tế hàng năm</t>
  </si>
  <si>
    <t xml:space="preserve">Tuyên truyền, vận động, kiểm tra phát triển Hợp tác xã, tổ hợp tác thành viên hàng năm </t>
  </si>
  <si>
    <t xml:space="preserve">Tập huấn chuyên môn nghiệp vụ cho các Hợp tác xã và tham dự hội nghị ngành </t>
  </si>
  <si>
    <t xml:space="preserve">Thực hiện Nghị quyết 04/NQ-TU của Tỉnh ủy Kon Tum </t>
  </si>
  <si>
    <t>KP hỗ trợ BCĐ phát triển kinh tế tập thể</t>
  </si>
  <si>
    <t>KP triển khai thi hành Luật HTX giai đoạn 2016-2020</t>
  </si>
  <si>
    <t>Các hội khác</t>
  </si>
  <si>
    <t>Đoàn Luật sư</t>
  </si>
  <si>
    <t>Án phí chỉ định</t>
  </si>
  <si>
    <t>Trợ giúp pháp lý</t>
  </si>
  <si>
    <t>KP hoạt động Ban chỉ đạo thi hành án dân sự tỉnh</t>
  </si>
  <si>
    <t>Hội Bảo vệ người tiêu dùng</t>
  </si>
  <si>
    <t>Nâng cao ý thức chấp hành pháp luật bảo vệ quyền lợi người tiêu dùng</t>
  </si>
  <si>
    <t>Xây dựng quy trình, cách thức phản ảnh khiếu nại, thiết lập dường dây nóng và phổ biến rộng rãi để toàn dân biết</t>
  </si>
  <si>
    <t xml:space="preserve">Hỗ trợ ĐV Trung ương kết nghĩa xã  NQ 04 </t>
  </si>
  <si>
    <t>Kho bạc nhà nước tỉnh</t>
  </si>
  <si>
    <t>Cục thi hành án dân sự</t>
  </si>
  <si>
    <t>Ngân hàng nhà nước tỉnh</t>
  </si>
  <si>
    <t>Tòa án nhân dân tỉnh</t>
  </si>
  <si>
    <t>Viện Kiểm sát nhân dân tỉnh</t>
  </si>
  <si>
    <t>Bưu điện tỉnh</t>
  </si>
  <si>
    <t>Viễn thông tinh</t>
  </si>
  <si>
    <t>Ngân hàng chĩnh sánh XH tỉnh</t>
  </si>
  <si>
    <t>Cục Thống kê tỉnh</t>
  </si>
  <si>
    <t>Cục Thuế tỉnh</t>
  </si>
  <si>
    <t>Bảo hiểm xã hội tỉnh</t>
  </si>
  <si>
    <t>Liên Đoàn Lao động tỉnh</t>
  </si>
  <si>
    <t xml:space="preserve">Hỗ trợ kinh phí trực phục vụ Tết Nguyên đán </t>
  </si>
  <si>
    <t>Công ty TNHH MTV Môi trường đô thị</t>
  </si>
  <si>
    <t>Công ty điện lực Kon Tum</t>
  </si>
  <si>
    <t>Công ty CP cấp nước Kon Tum</t>
  </si>
  <si>
    <t>Ban Quản lý Dự án Phát triển trẻ thơ toàn diện tỉnh (Kinh phí đối ứng Dự án Phát triển trẻ thơ toàn diện)</t>
  </si>
  <si>
    <t>Công đoàn viên chức tỉnh (Hỗ trợ KP tổ chức tổ chức Hội thao CNVCLĐ nhân kỷ niệm 30 năm ngày thành lập Công Đoàn tỉnh và 5 năm ngày thành lập CĐVC tỉnh; KP biểu dương gia đình CNVCLĐ tiêu biểu nhân dịp kỷ niệm 20 năm ngày GĐVN)</t>
  </si>
  <si>
    <t>428</t>
  </si>
  <si>
    <t>Liên đoàn Lao động tỉnh (KP tổ chức Chương trình Tết Sum Vầy; Kỷ niệm 30 năm ngày thành lập Công đoàn tỉnh Kon Tum)</t>
  </si>
  <si>
    <t>Chi mua sắm, sửa chữa lớn xe ô tô, nhà làm việc (Chi tiết tại biểu số 10/TT)</t>
  </si>
  <si>
    <t>V</t>
  </si>
  <si>
    <t>KP sắp xếp bộ máy theo NQ 18, 19/CP, biến động BC khác</t>
  </si>
  <si>
    <t>Kinh phí dôi dư do tinh giãn biên chế, SX bộ máy theo NQ 18,19/TW tạo nguồn CCTL theo quy định của Bộ Tài chính (sẽ thẩm định lại trong năm)</t>
  </si>
  <si>
    <t xml:space="preserve">Kinh phí dôi dư do tinh giãn biên chế, SX bộ máy theo NQ 18,19/TW tạo nguồn CCTL theo quy định của Bộ Tài chính </t>
  </si>
  <si>
    <t>VI</t>
  </si>
  <si>
    <t xml:space="preserve">Cấp vốn ủy thác, bù lãi suất theo NQ  HĐND </t>
  </si>
  <si>
    <t>Bổ sung vốn ủy thác cho vay hộ nghèo qua NHCS tỉnh</t>
  </si>
  <si>
    <t>Cấp bù LS hộ nghèo vay vốn theo NQ HĐND (xử lý cho các khế ước vay còn trong hạn)</t>
  </si>
  <si>
    <t>VII</t>
  </si>
  <si>
    <t>KP lập các Quy hoạch theo NQ 69/TW  (phân bổ cụ thể khi có chủ trương cấp thẩm quyền)</t>
  </si>
  <si>
    <t>VIII</t>
  </si>
  <si>
    <t>KP bầu cử các cấp  (tạm giao, phân bổ kết hợp nguồn  TW bổ sung trong năm)</t>
  </si>
  <si>
    <t>IX</t>
  </si>
  <si>
    <t>KP Đại hội Đảng các cấp ở địa phương  (tạm giao, phân bổ kết hợp nguồn  TW bổ sung trong năm)</t>
  </si>
  <si>
    <t>X</t>
  </si>
  <si>
    <t>Chi khác ngân sách</t>
  </si>
  <si>
    <t>Hoạt động đối ngoại</t>
  </si>
  <si>
    <t>Trđó: Chuyển giao kỹ thuật trồng cà phê, rau hoa xứ lạnh với các tỉnh nước bạn Lào theo KH 633/KH của UBND tỉnh  (Sở Nông nghiệp và PTNT thực hiện)</t>
  </si>
  <si>
    <t>Chi hoạt động phạt vi phạm hành chính, thanh tra</t>
  </si>
  <si>
    <t>Phạt an toàn giao thông</t>
  </si>
  <si>
    <t>Xử phạt  vi phạm hành chính khác, thanh tra</t>
  </si>
  <si>
    <t>Chi hỗ trợ đảm bảo hoạt động thu lệ phí</t>
  </si>
  <si>
    <t>Quĩ khen thưởng - Sở Nội vụ</t>
  </si>
  <si>
    <t xml:space="preserve">       Trđó: Mua vật tư khen thưởng khối tỉnh</t>
  </si>
  <si>
    <t>Quỹ hỗ trợ nông dân  (Hội Nông dân tỉnh)</t>
  </si>
  <si>
    <t>Các nhiệm vụ phân bổ khi kế hoạch, đề án được phê duyệt; nhiệm vụ đột xuất khác</t>
  </si>
  <si>
    <t>KP tham gia các sự kiện thu hút đầu tư, tổ chức các ngày lễ lớn trong năm,... (triển khai khi có KH UB)</t>
  </si>
  <si>
    <t>Hỗ trợ hộ nghèo ăn Tết (triển khai theo Nghị quyết của HĐND tỉnh)</t>
  </si>
  <si>
    <t>KP hoạt động Trụ sở hành chính mới (phân bổ khi trụ sở đi vào hoạt động)</t>
  </si>
  <si>
    <t xml:space="preserve">KP thực hiện đối ứng các DA, ĐA đang chờ cấp thẩm quyền phê duyệt (Đề án xây dựng hệ thống thông tin dữ liệu về công tác dân tộc;Đề án số hoá triển khai truyền hình mặt đất; biên soạn lịch sử; CNTT…) và nhiệm vụ khác </t>
  </si>
  <si>
    <t>XI</t>
  </si>
  <si>
    <t>Nguồn thực hiện CCTL</t>
  </si>
  <si>
    <t>Nguồn thực hiện CCTL còn lại do điều chỉnh giảm các chính sách liên quan địa bàn được hưởng theo QĐ 582/TTg ngày 28/4/2017 của Thủ tướng Chính phủ</t>
  </si>
  <si>
    <t>Nguồn thu SN thực hiện CCTL điều chỉnh giảm theo số BTC</t>
  </si>
  <si>
    <t>10% Tiết kiệm chi thường xuyên tạo nguồn cải cách tiền lương</t>
  </si>
  <si>
    <t>436</t>
  </si>
  <si>
    <t>A1.3</t>
  </si>
  <si>
    <t xml:space="preserve">Chi trả nợ lãi vay </t>
  </si>
  <si>
    <t>A1.4</t>
  </si>
  <si>
    <t>Chi bổ sung Quỹ dự trữ tài chính</t>
  </si>
  <si>
    <t>408</t>
  </si>
  <si>
    <t>A1.5</t>
  </si>
  <si>
    <t>Dự phòng ngân sách</t>
  </si>
  <si>
    <t>437</t>
  </si>
  <si>
    <t>A1.6</t>
  </si>
  <si>
    <t>Chi nguồn giao tăng thu so dự toán Trung ương giao</t>
  </si>
  <si>
    <t>Chi tạo nguồn cải cách tiền lương</t>
  </si>
  <si>
    <t>50% tăng thu 2018/2017 tạo nguồn cải cách tiền lương</t>
  </si>
  <si>
    <t>50% tăng thu 2019/2018 tạo nguồn cải cách tiền lương</t>
  </si>
  <si>
    <t>50% tăng thu 2020/2019 tạo nguồn cải cách tiền lương</t>
  </si>
  <si>
    <t>50% tăng thu DT 2021 so với DT 2020 cân đối lương</t>
  </si>
  <si>
    <t>Chi từ nguồn tăng thu; kể cả xác định 50% thực hiện CCTL theo quy định các dự án khai thác quỹ đất so với dự toán Trung ương giao (phân bổ cho các dự án, nhiệm vụ theo tiến độ nguồn thu thực tế)</t>
  </si>
  <si>
    <t xml:space="preserve">Trong đó: - Chi đền bù GPMB của các dự án đầu tư mà nhà đầu tư đã tự nguyện ứng trước từ nguồn thu tiền thuê đất, tiền sử dụng đất </t>
  </si>
  <si>
    <t xml:space="preserve">Chi từ thu nguồn viện trợ thuộc nguồn thu NSĐP </t>
  </si>
  <si>
    <t>A2</t>
  </si>
  <si>
    <t>Chi đầu tư từ nguồn bội chi ngân sách địa phương</t>
  </si>
  <si>
    <t xml:space="preserve">Chi từ nguồn bổ sung có mục tiêu từ ngân sách trung ương </t>
  </si>
  <si>
    <t>Chi đầu tư thực hiện các mục tiêu, nhiệm vụ</t>
  </si>
  <si>
    <t>Vốn trong nước</t>
  </si>
  <si>
    <t>Vốn đầu tư theo ngành, lĩnh vực</t>
  </si>
  <si>
    <t>Thu hồi các khoản vốn ứng trước (1)</t>
  </si>
  <si>
    <t>Vốn nước ngoài (2)</t>
  </si>
  <si>
    <t xml:space="preserve">Chi từ nguồn vốn sự nghiệp thực hiện các chế độ, nhiệm vụ và chính sách theo quy định </t>
  </si>
  <si>
    <t>Vốn ngoài nước</t>
  </si>
  <si>
    <t>Chi thực hiện 02 chương trình mục tiêu quốc gia</t>
  </si>
  <si>
    <t>CT MTQG xây dựng nông thôn mới</t>
  </si>
  <si>
    <t>CT MTQG giảm nghèo bền vững</t>
  </si>
  <si>
    <t>Cộng chi ngân sách cấp tỉnh quản lý (A+B)</t>
  </si>
  <si>
    <t>Bội chi ngân sách địa phương</t>
  </si>
  <si>
    <t>D</t>
  </si>
  <si>
    <t>Tổng số vay trong năm</t>
  </si>
  <si>
    <t>Vay để bù đắp bội chi</t>
  </si>
  <si>
    <t>Vay để trả nợ gốc</t>
  </si>
  <si>
    <t xml:space="preserve">  Biểu số 01/TT</t>
  </si>
  <si>
    <t>DỰ TOÁN THU NGÂN SÁCH NHÀ NƯỚC NĂM 2021</t>
  </si>
  <si>
    <t xml:space="preserve">             ĐVT: Triệu đồng</t>
  </si>
  <si>
    <t>Nội dung</t>
  </si>
  <si>
    <t>Dự toán 2020</t>
  </si>
  <si>
    <t>Dự toán 2021</t>
  </si>
  <si>
    <t xml:space="preserve">So sánh DT ĐP giao với DT trung ương </t>
  </si>
  <si>
    <t>Trung ương giao</t>
  </si>
  <si>
    <t>Địa phương giao</t>
  </si>
  <si>
    <t>Số tương đối (%)</t>
  </si>
  <si>
    <t>Số tuyệt đối</t>
  </si>
  <si>
    <t>Thu ngân sách nhà nước trên địa bàn  (I+II)</t>
  </si>
  <si>
    <t>Thu từ SXKD trong nước (Thu nội địa)</t>
  </si>
  <si>
    <t>Thu nội địa trừ tiền sử dụng đất, XSKT, thu viên trợ</t>
  </si>
  <si>
    <t>Thu từ khu vực doanh nghiệp nhà nước trung ương quản lý</t>
  </si>
  <si>
    <t>Thuế giá trị gia tăng</t>
  </si>
  <si>
    <t>Thuế thu nhập doanh nghiệp</t>
  </si>
  <si>
    <t>1.3</t>
  </si>
  <si>
    <t>Thuế tài nguyên</t>
  </si>
  <si>
    <t>Thuế Tài nguyên nước</t>
  </si>
  <si>
    <t>Thuế tài nguyên khác</t>
  </si>
  <si>
    <t>Thu từ khu vực doanh nghiệp nhà nước địa phương quản lý</t>
  </si>
  <si>
    <t>2.3</t>
  </si>
  <si>
    <t>Thuế tài nguyên rừng</t>
  </si>
  <si>
    <t>Thu từ khu vực doanh nghiệp có vốn đầu tư nước ngoài</t>
  </si>
  <si>
    <t>Thuế thu nhập DN</t>
  </si>
  <si>
    <t>Thu từ khu vục kinh tế ngoài quốc doanh</t>
  </si>
  <si>
    <t>Thuế TTĐB hàng nội địa</t>
  </si>
  <si>
    <t>4.4</t>
  </si>
  <si>
    <t>Lệ phí trước bạ</t>
  </si>
  <si>
    <t>Thuế sử dụng đất nông nghiệp</t>
  </si>
  <si>
    <t>Thuế SD đất phi nông nghiệp</t>
  </si>
  <si>
    <t>Thuế thu nhập cá nhân</t>
  </si>
  <si>
    <t>Thu thuế bảo vệ môi trường</t>
  </si>
  <si>
    <t xml:space="preserve"> Thu từ hàng hóa nhập khẩu</t>
  </si>
  <si>
    <t xml:space="preserve"> Thu từ hàng hóa  sản xuất trong nước</t>
  </si>
  <si>
    <t>Thu phí và lệ phí</t>
  </si>
  <si>
    <t>Phí lệ phí do cơ quan nhà nước trung ương thực hiện thu</t>
  </si>
  <si>
    <t>Phí lệ phí do cơ quan nhà nước địa phương thực hiện thu</t>
  </si>
  <si>
    <t>Phí bảo vệ môi trường khai thác khoáng sản</t>
  </si>
  <si>
    <t>Lệ phí môn bài</t>
  </si>
  <si>
    <t>Phí lệ phí khác</t>
  </si>
  <si>
    <t xml:space="preserve">  Tr.đó Phí sử dụng các công trình kết cấu hạ tầng trong Khu kinh tế Cửa khẩu quốc tế Bờ Y  (phân bổ chi theo tiến độ nguồn thu)</t>
  </si>
  <si>
    <t>Tiền sử dụng đất</t>
  </si>
  <si>
    <t xml:space="preserve">Từ dự án khai thác quỹ đất tỉnh </t>
  </si>
  <si>
    <t>Từ nguồn sử dụng đất khác</t>
  </si>
  <si>
    <t>Thu cho thuê mặt đất mặt nước</t>
  </si>
  <si>
    <t>Thu tiền cho thuê và bán nhà ở thuộc sở hữu nhà nước</t>
  </si>
  <si>
    <t>Thu khác ngân sách</t>
  </si>
  <si>
    <t>Trong đó thu khác ngân sách trung ương</t>
  </si>
  <si>
    <t xml:space="preserve">Phạt vi phạm hành chính </t>
  </si>
  <si>
    <t>Phạt vi phạm hành chính lĩnh vực giao thông</t>
  </si>
  <si>
    <t>Do cơ quan trung ương thu</t>
  </si>
  <si>
    <t>Do cơ quan địa phương thu</t>
  </si>
  <si>
    <t>Phạt vi phạm hành chính  lĩnh vực khác</t>
  </si>
  <si>
    <t>Các khoản thu khác còn lại</t>
  </si>
  <si>
    <t>Thu tiền cấp quyền khai thác khoáng sản, tài nguyên nước</t>
  </si>
  <si>
    <t>Giấy phép do trung ương cấp</t>
  </si>
  <si>
    <t>Giấy phép do địa phương cấp</t>
  </si>
  <si>
    <t>Thu từ quỹ đất công ích, thu hoa lợi, công sản tại xã</t>
  </si>
  <si>
    <t>Thu cổ tức, lợi nhuận sau thuế</t>
  </si>
  <si>
    <t>Thu từ hoạt động xổ số kiến thíết</t>
  </si>
  <si>
    <t>Tăng thu từ các dự án khai thác quỹ đất so với dự toán Trung ương giao (phân bổ chi đầu tư các dự án, nhiệm vụ theo tiến độ nguồn thu thực tế)</t>
  </si>
  <si>
    <t>Trong đó: Ghi thu tiền thuê đất, tiền sử dụng đất tương ứng số tiền đền bù GPMB của các DA đầu tư mà nhà đầu tư đã tự nguyện ứng trước</t>
  </si>
  <si>
    <t>Thu viện trợ thuộc nguồn thu ngân sách địa phương</t>
  </si>
  <si>
    <t>Thu hoạt động xuất, nhập khẩu</t>
  </si>
  <si>
    <t>Thuế xuất nhập khẩu và tiêu thụ đặc biệt  hàng nhập khẩu</t>
  </si>
  <si>
    <t>Thuế xuất khẩu</t>
  </si>
  <si>
    <t>Thuế nhập khẩu</t>
  </si>
  <si>
    <t xml:space="preserve">Thuế giá trị gia tăng </t>
  </si>
  <si>
    <t>Thu ngân sách địa phương</t>
  </si>
  <si>
    <t xml:space="preserve">Thu cân đối ngân sách địa phương </t>
  </si>
  <si>
    <t>Thu cố định và điều tiết</t>
  </si>
  <si>
    <t>Thu bổ sung cân đối</t>
  </si>
  <si>
    <t>Thu bổ sung thực hiện tiền lương tăng thêm</t>
  </si>
  <si>
    <t>Thu bổ sung có mục tiêu từ ngân sách trung ương</t>
  </si>
  <si>
    <t>Vốn đầu tư thực hiện các mục tiêu, nhiệm vụ</t>
  </si>
  <si>
    <t>Vốn nước ngoài</t>
  </si>
  <si>
    <t xml:space="preserve">Vốn sự nghiệp thực hiện các chế độ, nhiệm vụ và chính sách theo quy định </t>
  </si>
  <si>
    <t>Chi thực hiện chương trình Mục tiêu quốc gia</t>
  </si>
  <si>
    <t xml:space="preserve">    Biểu số 02/TT</t>
  </si>
  <si>
    <t xml:space="preserve">                                   </t>
  </si>
  <si>
    <t xml:space="preserve">                       DỰ TOÁN THU NGÂN SÁCH NHÀ NƯỚC TRÊN  ĐỊA BÀN HUYỆN, THÀNH PHỐ NĂM 2021</t>
  </si>
  <si>
    <t>ĐVT: Triệu đồng</t>
  </si>
  <si>
    <t>Nội dung thu</t>
  </si>
  <si>
    <t>Dự toán thu Trung ương  giao 2021</t>
  </si>
  <si>
    <t>Dự tóan thu 2021 HĐND giao</t>
  </si>
  <si>
    <t>Thành phố Kon Tum</t>
  </si>
  <si>
    <t>Huyện Đăk Hà</t>
  </si>
  <si>
    <t>Huyện Đăk Tô</t>
  </si>
  <si>
    <t>Huyện Ngọc Hồi</t>
  </si>
  <si>
    <t>Huyện Đăk Glei</t>
  </si>
  <si>
    <t>Huyện Sa Thầy</t>
  </si>
  <si>
    <t>Huyện Ia H'Drai</t>
  </si>
  <si>
    <t>Huyện Kon Rẫy</t>
  </si>
  <si>
    <t>Huyện Kon Plong</t>
  </si>
  <si>
    <t>Huyện Tu Mơ Rông</t>
  </si>
  <si>
    <t>Dự toán thu 2021</t>
  </si>
  <si>
    <t>Trong  đó</t>
  </si>
  <si>
    <t>Dự toán thu trên địa bàn 2021</t>
  </si>
  <si>
    <t>Văn phòng Cục thuế thu</t>
  </si>
  <si>
    <t>Chi Cục thuế thu</t>
  </si>
  <si>
    <t>Thu NSNN trên địa bàn  (I+II)</t>
  </si>
  <si>
    <t>*</t>
  </si>
  <si>
    <t xml:space="preserve"> Thu nội địa NSĐP được hưởng</t>
  </si>
  <si>
    <t xml:space="preserve"> - Ngân sách cấp tỉnh hưởng</t>
  </si>
  <si>
    <t xml:space="preserve"> - Ngân sách cấp huyện hưởng</t>
  </si>
  <si>
    <t>Thu từ khu vực DNNN trung ương quản lý</t>
  </si>
  <si>
    <t>Tr. Đó: Từ các nhà máy thủy điện</t>
  </si>
  <si>
    <t>Thuế tài nguyên khoáng sản</t>
  </si>
  <si>
    <t>Thu từ khu vực DNNN địa phương quản lý</t>
  </si>
  <si>
    <t>Thu từ KV DN có vốn đầu tư nước ngoài</t>
  </si>
  <si>
    <t>Phí, lệ phí cơ quan Trung ương thu</t>
  </si>
  <si>
    <t>Phí, lệ phí cơ quan địa phương</t>
  </si>
  <si>
    <t xml:space="preserve">  Tr.đó Phí sử dụng các công trình kết cấu hạ tầng(đối với phương tiện ra, vào cửa khẩu) trong Khu kinh tế Cửa khẩu quốc tế Bờ Y</t>
  </si>
  <si>
    <t>Từ dự án khai thác quỹ đất  tỉnh</t>
  </si>
  <si>
    <t>Từ dự án khai thác quỹ đất tỉnh</t>
  </si>
  <si>
    <t>Từ nguồn thuê mặt đất khác</t>
  </si>
  <si>
    <t xml:space="preserve">Tiền bán nhà ở thuộc SHNN, thuê,KHCB nhà </t>
  </si>
  <si>
    <t>Thu khác</t>
  </si>
  <si>
    <t>Phạt vi pham hành chính</t>
  </si>
  <si>
    <t>Phạt VPHC lĩnh vực an toàn giao thông</t>
  </si>
  <si>
    <t>Phạt vi phạm hành chính lĩnh vực khác</t>
  </si>
  <si>
    <t>Thu từ lực lượng quản lý thị trường</t>
  </si>
  <si>
    <t>14.3</t>
  </si>
  <si>
    <t>Thu tiền cấp quyền khai thác tài nguyên khoáng sản, vùng trời, vùng biển</t>
  </si>
  <si>
    <t>Giấy phép do UBND cấp tỉnh cấp</t>
  </si>
  <si>
    <t>Thu tiền thuê rừng</t>
  </si>
  <si>
    <t>Các khoản thu tại xã</t>
  </si>
  <si>
    <t>Thu cổ tức và lợi nhuận còn lại</t>
  </si>
  <si>
    <t>Thu xổ số kiến thíêt</t>
  </si>
  <si>
    <t>Thu hoạt động xuất nhập khẩu</t>
  </si>
  <si>
    <t>Thuế XNK và TTĐB hàng NK</t>
  </si>
  <si>
    <t>Biểu 03/TT</t>
  </si>
  <si>
    <t>DỰ TOÁN CHI  NGÂN SÁCH ĐỊA PHƯƠNG NĂM 2021</t>
  </si>
  <si>
    <t>Nội dung chi</t>
  </si>
  <si>
    <t>Dự toán Trung ương giao 2021</t>
  </si>
  <si>
    <t>Dự toán chi ngân sách địa phương giao 2021</t>
  </si>
  <si>
    <t>Ngân sách huyện</t>
  </si>
  <si>
    <t>Dự toán tiến lương 1,210</t>
  </si>
  <si>
    <t xml:space="preserve">Bổ sung thực hiện tiền lương </t>
  </si>
  <si>
    <t>Ngân sách tỉnh</t>
  </si>
  <si>
    <t>% SS DT 2019</t>
  </si>
  <si>
    <t>% SS DT 2020</t>
  </si>
  <si>
    <t>Ngân sách cấp tỉnh</t>
  </si>
  <si>
    <t>Bổ sung mục tiêu huyện</t>
  </si>
  <si>
    <t>Chi theo lương 1210</t>
  </si>
  <si>
    <t>Tổng chi ngân sách địa phương quản lý (I+II+III)</t>
  </si>
  <si>
    <t>Tổng chi cân đối ngân sách địa phương (Bao gồm cả bội chi) (I.1+I.2)</t>
  </si>
  <si>
    <t>I.1</t>
  </si>
  <si>
    <t>Chi cân đối ngân sách địa phương</t>
  </si>
  <si>
    <t xml:space="preserve">Chi đầu tư phát triển </t>
  </si>
  <si>
    <t xml:space="preserve">Chi đầu tư từ nguồn thu sử dụng đất </t>
  </si>
  <si>
    <t xml:space="preserve">Trong đó: </t>
  </si>
  <si>
    <t xml:space="preserve">Đầu tư dự án </t>
  </si>
  <si>
    <t>Bổ sung Quỹ phát triển đất (2%)</t>
  </si>
  <si>
    <t>Chi sự nghiệp quản lý đất đai từ nguồn 10% tiền sử dụng đất</t>
  </si>
  <si>
    <t>1.4</t>
  </si>
  <si>
    <t>Chi thường xuyên (1)</t>
  </si>
  <si>
    <t>Chi sự nghiệp giáo dục - đào tạo và dạy nghề</t>
  </si>
  <si>
    <t>Chi sự nghiệp khoa học và công nghệ</t>
  </si>
  <si>
    <t>Chi sự nghiệp bảo vệ môi trường</t>
  </si>
  <si>
    <t>2.4</t>
  </si>
  <si>
    <t>Chi thường xuyên các lĩnh vực sự nghiệp  khác</t>
  </si>
  <si>
    <t xml:space="preserve">Chi trả nợ lãi </t>
  </si>
  <si>
    <t>Chi bổ sung quỹ dự trữ tài chính địa phương</t>
  </si>
  <si>
    <t>Tỷ lệ dự phòng trên chi cân đối NS (%)</t>
  </si>
  <si>
    <t>Trong đó: 2% bổ sung nguồn dự phòng từ nguồn tăng thu so với Trung ương giao</t>
  </si>
  <si>
    <t>Chi từ nguồn thu các dự án khai thác quỹ đất so với dự toán Trung ương giao (phân bổ cho các dự án, nhiệm vụ theo tiến độ nguồn thu thực tế)</t>
  </si>
  <si>
    <t xml:space="preserve">Trong đó: Chi đền bù GPMB của các DA đầu tư mà nhà đầu tư đã tự nguyện ứng trước từ nguồn thu tiền thuê đất, tiền sử dụng đất  </t>
  </si>
  <si>
    <t xml:space="preserve">Chi từ nguồn viện trợ thuộc nguồn thu ngân sách địa phương </t>
  </si>
  <si>
    <t>I.2</t>
  </si>
  <si>
    <t>Chi từ nguồn bội chi ngân sách địa phương</t>
  </si>
  <si>
    <t>Thu hồi các khoản vốn ứng trước (2)</t>
  </si>
  <si>
    <t>Vốn nước ngoài (3)</t>
  </si>
  <si>
    <t xml:space="preserve">Tổng số vay trong năm </t>
  </si>
  <si>
    <t>Ghi chú:</t>
  </si>
  <si>
    <t xml:space="preserve">              (1) Dự toán chi giáo dục - đào tạo và dạy nghề là mức chi tối thiểu; chi sự nghiệp bảo vệ môi trường, HĐND huyện căn cứ vào chỉ tiêu hướng dẫn, tình hình thực tế địa phương quyết định cho phù hợp</t>
  </si>
  <si>
    <t xml:space="preserve">              (2) Số vốn tối thiểu địa phương phải bố trí. Thu hồi ứng trước theo các Văn bản số 1681/TTg-KTTH ngày 2/9/2016 của Thủ tướng Chính phủ, số 3393/VPCP-KTTH ngày 23/5/2008 của Văn phòng Chính phủ</t>
  </si>
  <si>
    <t xml:space="preserve">              (3) Giải ngân theo kế hoạch vốn được giao</t>
  </si>
  <si>
    <t>Biểu số 04/TT</t>
  </si>
  <si>
    <t xml:space="preserve"> DỰ   TOÁN THU CHI  CÂN ĐỐI  NGÂN SÁCH  HUYỆN, THÀNH PHỐ  NĂM 2021</t>
  </si>
  <si>
    <t>ĐăkTô</t>
  </si>
  <si>
    <t>Ngọc Hồi</t>
  </si>
  <si>
    <t>Đăk Glei</t>
  </si>
  <si>
    <t>Sa Thầy</t>
  </si>
  <si>
    <t>Ia'H Drai</t>
  </si>
  <si>
    <t>Kon Rẫy</t>
  </si>
  <si>
    <t>Kon Plong</t>
  </si>
  <si>
    <t>Tu Mơ Rông</t>
  </si>
  <si>
    <t>Dự toán  2020 khối huyện</t>
  </si>
  <si>
    <t>Dự toán  2021 khối huyện</t>
  </si>
  <si>
    <t>Kon Tum</t>
  </si>
  <si>
    <t>Đăk Hà</t>
  </si>
  <si>
    <t>Chi theo lương 1.210</t>
  </si>
  <si>
    <t>Bổ sung tiền lương</t>
  </si>
  <si>
    <t>Dự toán thu chi cân đối ngân sách địa phương</t>
  </si>
  <si>
    <t>Thu cân đối ngân sách huyện</t>
  </si>
  <si>
    <t>Thu NSNN trên địa bàn huyện được hưởng</t>
  </si>
  <si>
    <t>Thu NSNN trên địa bàn</t>
  </si>
  <si>
    <t>Thu trên địa bàn NS huyện được hưởng</t>
  </si>
  <si>
    <t>Bổ sung cân đối ngân sách huyện</t>
  </si>
  <si>
    <t>Bổ sung cân đối ngân sách huyện theo lương cơ sở 1.210.000 đồng</t>
  </si>
  <si>
    <t>Số bổ sung cân đối NS dự toán năm 2017 giao</t>
  </si>
  <si>
    <t>Bổ sung nhiệm vụ cụ thể  dự toán 2017 giao ổn định bổ sung CĐNS 2018</t>
  </si>
  <si>
    <t>Kinh phí hoạt động các TT GDTX chuyển về huyện thành lập T GDTX-Hướng nghiệp và Dạy nghề</t>
  </si>
  <si>
    <t>Bổ sung KP cấp bù thủy lợi phí theo diện tích phê duyệt QĐ 1351 QĐ UBND ngày 04/11/2016</t>
  </si>
  <si>
    <t>Bổ sung nhiệm vụ thường xuyên khác</t>
  </si>
  <si>
    <t>Hỗ trợ quảng bá du lịch, xúc tiến đầu tư</t>
  </si>
  <si>
    <t>Chăm sóc xây xanh đường tránh đèo Măng Đen</t>
  </si>
  <si>
    <t>Bổ sung KP chi thường  xuyên huyện mới IaHDrai</t>
  </si>
  <si>
    <t>Bổ sung kinh phí 03 tiểu đội dân quân thường trực theo Quyết định 489/QĐ-UBND, ngày 05/6/2017</t>
  </si>
  <si>
    <t>Bổ sung cân đối ngân sách thực hiện nhiệm vụ mới 2018</t>
  </si>
  <si>
    <t>c1</t>
  </si>
  <si>
    <t>KP thực hiện  ứng dụng, chuyển giao công nghệ</t>
  </si>
  <si>
    <t>c2</t>
  </si>
  <si>
    <t>Hỗ trợ phát triển đất trồng lúa diện tích tăng thêm năm 2017 tại Quyết định số 461/QĐ-UBND, ngày 30/5/2017</t>
  </si>
  <si>
    <t>c3</t>
  </si>
  <si>
    <t>Hỗ trợ Tổ công tác liên ngành kiểm tra bảo vệ rừng các xã không có nguồn thu dịch vụ môi trường rừng</t>
  </si>
  <si>
    <t>c4</t>
  </si>
  <si>
    <t xml:space="preserve">Hỗ trợ thôn làng đón tết (Bổ sung 1tr/thôn để đảm bảo đủ 3tr/thôn)  </t>
  </si>
  <si>
    <t>c5</t>
  </si>
  <si>
    <t>Điều chuyển nhiệm vụ chi từ tỉnh về huyện chi</t>
  </si>
  <si>
    <t xml:space="preserve">Kinh phí mua thẻ BHYT cho đối tượng BTXH </t>
  </si>
  <si>
    <t>Kinh phí mua thẻ BHYT cho CCB, TNXP làm nhiệm vụ quốc tế Lào, CPC</t>
  </si>
  <si>
    <t>Kinh phí duy trì công tác viên tại 41 xã, phường có hệ thống BVTE tại cộng đồng do hết DA tài trợ</t>
  </si>
  <si>
    <t>Kinh phí thu thập thông tin cung cầu lao động</t>
  </si>
  <si>
    <t>Bổ sung thực hiện tiền lương  (a+b+c+d+e+f)</t>
  </si>
  <si>
    <t>Kinh phí thực hiện tiền lương tăng thêm theo NĐ 47/2016/NĐ-CP</t>
  </si>
  <si>
    <t>Nhu cầu kinh phí thực hiện tiền lương tăng thêm theo NĐ 47/2016/NĐ-CP</t>
  </si>
  <si>
    <t>Nguồn huyện cân đối năm 2017 tạm xác định 2018</t>
  </si>
  <si>
    <t>Nguồn 50% tăng thu dự toán 2018 so với DT 2017 cân đối tiền lương</t>
  </si>
  <si>
    <t xml:space="preserve">Điều chỉnh kinh phí tiền lương tăng (+) giảm (-) theo Quyết định 582/QĐ-TTg, ngày 28/4/2017  </t>
  </si>
  <si>
    <t>Kinh phí thực hiện tiền lương tăng thêm theo NĐ 72/2018/NĐ-CP</t>
  </si>
  <si>
    <t>Nhu cầu kinh phí thực hiện tiền lương tăng thêm theo NĐ 72/2018/NĐ-CP</t>
  </si>
  <si>
    <t>Nguồn huyện cân đối năm 2018 tạm xác định 2019</t>
  </si>
  <si>
    <t>Trong đó: Nguồn tiết kiệm theo Nghị quyết 19 tạm giao</t>
  </si>
  <si>
    <t>Nguồn 50% tăng thu dự toán 2019 so với DT 2018 cân đối tiền lương</t>
  </si>
  <si>
    <t>Kinh phí thực hiện tiền lương tăng thêm theo NĐ 38/2019/NĐ-CP</t>
  </si>
  <si>
    <t>Nhu cầu kinh phí thực hiện tiền lương tăng thêm theo NĐ 38/2019/NĐ-CP</t>
  </si>
  <si>
    <t>Nguồn 50% tăng thu dự toán 2020 so với DT 2019 cân đối tiền lương</t>
  </si>
  <si>
    <t>Nguồn 50% tăng thu dự toán 2021 so với DT 2020 cân đối tiền lương</t>
  </si>
  <si>
    <t xml:space="preserve">Bổ sung để đảm bảo chi theo lương 1.210 do DT 2018 hụt thu so với DT 2017 làm thiếu nguồn cân đối tiền lương </t>
  </si>
  <si>
    <t xml:space="preserve">Bổ sung để đảm bảo chi theo lương 1.300 do DT 2019 hụt thu so với DT 2018 làm thiếu nguồn cân đối tiền lương </t>
  </si>
  <si>
    <t>e</t>
  </si>
  <si>
    <t xml:space="preserve">Bổ sung để đảm bảo chi theo lương 1.390 do DT 2020 hụt thu so với DT 2019 làm thiếu nguồn cân đối tiền lương </t>
  </si>
  <si>
    <t>f</t>
  </si>
  <si>
    <t xml:space="preserve">Bổ sung để đảm bảo chi theo lương 1.490 do DT 2021 hụt thu so với DT 2020 làm thiếu nguồn cân đối tiền lương </t>
  </si>
  <si>
    <t xml:space="preserve">Dự toán chi cân đối ngân sách huyện </t>
  </si>
  <si>
    <t>Trong đó chi cân đối ngân sách huyện tính tỷ lệ điều tiết, số bổ sung cân đối ngân sách từ ngân sách cấp tỉnh cho huyện</t>
  </si>
  <si>
    <t>Chi đầu tư phát triển (1)</t>
  </si>
  <si>
    <t>Chi đầu tư xây dụng cơ bản vốn trong nước</t>
  </si>
  <si>
    <t>Chi  giáo dục - đào tạo và dạy nghề</t>
  </si>
  <si>
    <t xml:space="preserve"> Chi sự nghiệp bảo vệ môi trường</t>
  </si>
  <si>
    <t xml:space="preserve"> Chi thường xuyên các lĩnh vực nghiệp khác theo lương 1.210</t>
  </si>
  <si>
    <t>Chi thường xuyên theo định mức phân bổ</t>
  </si>
  <si>
    <t>2.5</t>
  </si>
  <si>
    <t>Trong đó: Giáo dục đào tạo</t>
  </si>
  <si>
    <t xml:space="preserve">                  Chi TX khác</t>
  </si>
  <si>
    <t>Tỷ lệ dự phòng/chi CĐNS huyện (%)</t>
  </si>
  <si>
    <t>Tăng thu tạo nguồn cân đối tiền lương</t>
  </si>
  <si>
    <t>Tăng thu DT 2018/2017</t>
  </si>
  <si>
    <t>Tăng thu DT 2019/2018</t>
  </si>
  <si>
    <t>Tăng thu DT 2020/2019</t>
  </si>
  <si>
    <t>Tăng thu DT 2021/2020</t>
  </si>
  <si>
    <t>Ghi chú: (1) Đã bao gồm chi trả nợ lãi, phí và các chi phí khác phát sinh từ các khoản vay của chính quyền địa phương</t>
  </si>
  <si>
    <t xml:space="preserve">              (2) Dự toán chi giáo dục - đào tạo và dạy nghề là mức chi tối thiểu ; chi sự nghiệp bảo vệ môi trường, HĐND huyện căn cứ vào chỉ tiêu hướng dẫn, tình hình thực tế địa phương quyết định cho phù hợp;</t>
  </si>
  <si>
    <t xml:space="preserve">                    Dự toán  các lĩnh vực chi thường xuyên: UBND các huyện thành phố báo cáo chi tiết theo từng lĩnh vực chi được HĐND huyện quyết định gởi Sở Tài chính tổng hợp báo cáo UBND tỉnh, Bộ Tài chính.</t>
  </si>
  <si>
    <t xml:space="preserve">                     Mức trích 10% tiết kiệm chi thường xuyên là mức trích tối thiểu; UBND các huyện thành phố căn cứ vào hướng dẫn giao số tiết kiệm, tổng hợp gởi Sở Tài chính báo cáo UBND tỉnh, Bộ Tài chính.</t>
  </si>
  <si>
    <t>DỰ TOÁN BỔ SUNG NHIỆM VỤ, CỤ THỂ NGÂN SÁCH TỈNH CHO NGÂN SÁCH HUYỆN, THÀNH PHỐ NĂM 2021</t>
  </si>
  <si>
    <t xml:space="preserve">Nội dung </t>
  </si>
  <si>
    <t xml:space="preserve">Tổng số </t>
  </si>
  <si>
    <t>Chi tiết từng huyện</t>
  </si>
  <si>
    <t>Ghi chú</t>
  </si>
  <si>
    <t>Đăk Tô</t>
  </si>
  <si>
    <t>IaDrai</t>
  </si>
  <si>
    <t>Tổng cộng (A+B)</t>
  </si>
  <si>
    <t>Nguồn vốn đầu tư phát triển</t>
  </si>
  <si>
    <t>Nguồn đầu tư xây dụng cơ bản vốn trong nước</t>
  </si>
  <si>
    <t>Phân cấp hỗ trợ đầu tư chỉnh trang đô thị</t>
  </si>
  <si>
    <t>Phân cấp hỗ trợ đầu tư xây dựng hạ tầng cụm công nghiệp</t>
  </si>
  <si>
    <t>Phân cấp hỗ trợ xây dựng nông thôn mới</t>
  </si>
  <si>
    <t>Phân cấp hỗ trợ, bổ sung khác</t>
  </si>
  <si>
    <t>Nguồn thu tiền sử dụng đất chi thực hiện công tác quy hoạch, đo đạc, đăng ký quản lý đất đai, cấp giấy chứng nhận, xây dựng cơ sở, đăng ký biến động, chỉnh lý hồ sơ địa chính và lập quy hoạch, kế hoạch sử dụng đất</t>
  </si>
  <si>
    <t>Bổ sung nhiệm vụ cụ thể vốn sự nghiệp</t>
  </si>
  <si>
    <t>Nhiệm vụ năm 2019, 2020 năm 2021 tiếp tục</t>
  </si>
  <si>
    <t>Hỗ trợ sửa chữa cầu treo</t>
  </si>
  <si>
    <t>Hỗ trợ bằng mức năm 2020 (NS huyện tự cân đối 30%, NS tỉnh hỗ trợ  70%). Riêng 04 huyện bị ảnh hưởng bão thiệt hại nặng (Kon Rẫy, Kon Plong, Tu Mơ Rông và Đăk Glei) hỗ trợ bình quân mỗi huyện 1.800 triệu đồng/huyện</t>
  </si>
  <si>
    <t>Hỗ trợ diễn tập cấp huyện</t>
  </si>
  <si>
    <t>Hỗ trợ tăng chi sự nghiệp môi trường</t>
  </si>
  <si>
    <t>Thông báo kinh phí khi KH được cấp thẩm quyền phê duyệt</t>
  </si>
  <si>
    <t>Dự kiến hỗ trợ theo khả năng NS tỉnh ổn định bằng mức năm 2020</t>
  </si>
  <si>
    <t>Hỗ trợ tăng cường cơ sở vật chất, trang thiết bị dạy học và sự nghiệp giáo dục khác phục vụ dạy và học…</t>
  </si>
  <si>
    <t xml:space="preserve">Trong đó: Giảm hỗ trợ cân đối sự nghiệp GD đảm bảo cơ cấu quỹ lương ổn định như năm 2020 cho 03 huyện chuyển sang bổ sung mục tiêu </t>
  </si>
  <si>
    <t>Hỗ trợ ổn định theo tiêu chí quy mô chi cân đối sự nghiệp giáo dục NSH năm 2020</t>
  </si>
  <si>
    <t>Hỗ trợ Tăng cường an ninh quốc phòng, quan hệ đối ngoại biên giới</t>
  </si>
  <si>
    <t>Hỗ trợ các huyện có biên giới với Lào -CPC ổn định như năm 2020</t>
  </si>
  <si>
    <t>Hỗ trợ chi phí học tập cho học sinh DTTS rất ít người</t>
  </si>
  <si>
    <t>Duy tu bảo dưỡng QL 24 cũ đoạn qua thị trấn Đăk Rve - huyện Kon Rẫy</t>
  </si>
  <si>
    <t>Hỗ trợ kinh phí phòng chống Tà đạo Hà Mòn</t>
  </si>
  <si>
    <t>Kinh phí hoạt động Ban quản lý Khu nông nghiệp ứng dụng công nghệ cao Măng Đen chuyển về huyện quản lý</t>
  </si>
  <si>
    <t xml:space="preserve">Bổ sung tăng mức hỗ trợ kinh phí thăm chúc Tết Nguyên đán và thôn làng đón Tết </t>
  </si>
  <si>
    <t>Kinh phí thực hiện "Cuộc vận động toàn dân xây dựng nông thôn mới, đô thị văn minh</t>
  </si>
  <si>
    <t xml:space="preserve">Bổ sung do điều chuyển biên chế từ Sở Nông nghiệp và PTNT về các huyện, thành phố </t>
  </si>
  <si>
    <t>Hỗ trợ ổn định bằng mức hỗ trợ năm 2020</t>
  </si>
  <si>
    <t>Theo Quyết định số 710/QĐ-UBND, ngày 11/7/2018 của UBND tỉnh Kon Tum</t>
  </si>
  <si>
    <t>Theo Quyết định số 439/QĐ-UBND, ngày 02/5/2018 của UBND tỉnh Kon Tum</t>
  </si>
  <si>
    <t xml:space="preserve">Theo Nghị quyết 16/2018/NQ-HĐND, ngày 19/7/2018 của HĐND tỉnh Kon Tum </t>
  </si>
  <si>
    <t>Theo Quyết đinh số 504/QĐ-UBND, ngày 09/10/2018</t>
  </si>
  <si>
    <t>Kinh phí thực hiện Đề án mạng lưới thú y</t>
  </si>
  <si>
    <t>Điều chuyển số lượng thú y viên cơ sở từ tỉnh về huyện</t>
  </si>
  <si>
    <t xml:space="preserve">Bổ sung do điều chuyển biên chế từ Trung tâm phát triển quỹ đất (Sở TNMT) về các huyện, thành phố </t>
  </si>
  <si>
    <t>Kinh phí Đại hội các tổ chức đoàn thể và Đại hội khác…</t>
  </si>
  <si>
    <t>Hỗ trợ đô thị mới được công nhận loại 5</t>
  </si>
  <si>
    <t>Hỗ trợ tiền ăn đào tạo, bồi dưỡng cho CB không chuyên trách, xã, thôn theo Thông tư 36/TT-BTC</t>
  </si>
  <si>
    <t>Điều chuyển kinh phí thực hiện Chính sách theo NĐ 136/2013/NĐ-CP</t>
  </si>
  <si>
    <t>Kinh phí thực hiện Chính sách 102/2009/QĐ-TTg đã tính vào mặt bằng chi năm 2018</t>
  </si>
  <si>
    <t>Chuyển sang thực hiện chính sách BTXH theo Nghị định 136/2013/NĐ-CP</t>
  </si>
  <si>
    <t>Điều hòa KP ĐBXH chuyển nhiệm vụ chi cho ngân sách cấp huyện</t>
  </si>
  <si>
    <t>Kinh phí thực hiện chính sách giáo dục</t>
  </si>
  <si>
    <t>Học bổng và phương tiện học tập cho học sinh khuyết tật TTLT 42/2013/TTLT-BGDĐT-BLĐTBXH-BTC</t>
  </si>
  <si>
    <t>Kinh phí thực hiện chính sách quy định tại Nghị định số 105/2020/NĐ-CP Quy định chính sách phát triển giáo viên mầm non</t>
  </si>
  <si>
    <t>Tạm giao thực hiện và quyết toán theo thực tế phát sinh</t>
  </si>
  <si>
    <t>Theo Văn bản số 8292/BTC-NSNN, ngày 12/7/2018 của Bộ Tài chính</t>
  </si>
  <si>
    <t>Giảm chi SN ĐBXH tại NS tỉnh để bằng với KP BTXH TW giao tính cân đối NSĐP năm đầu 2017</t>
  </si>
  <si>
    <t>Điều hòa nhu cầu kinh phí SNGD đã bố trí ổn định năm đầu 2017 cho các huyện, thành phố</t>
  </si>
  <si>
    <t>Kinh phí hỗ trợ học sinh và trường phổ thôn ở xã, thôn đặc biệt khó khăn Nghị định số 116/2016/NĐ-CP</t>
  </si>
  <si>
    <t>Hỗ trợ tiểu đội dân quân thực xã Ya Chim, TP Kon Tum</t>
  </si>
  <si>
    <t>Hỗ trợ kinh phí mua sắm tài sản và sửa chữa xe ô tô, tài sản khác</t>
  </si>
  <si>
    <t>Kinh phí thực hiện nhiệm vụ quy hoạch</t>
  </si>
  <si>
    <t>Văn bản số 3283/UBND-NC, ngày 23/11/2018 của UBND tỉnh Kon Tum</t>
  </si>
  <si>
    <t>Hỗ trợ kinh phí thực hiện nhiệm vụ lập các quy hoạch và cấp mốc giới quy hoạch ta thực địa</t>
  </si>
  <si>
    <r>
      <t xml:space="preserve">Hỗ trợ bổ sung </t>
    </r>
    <r>
      <rPr>
        <sz val="10"/>
        <rFont val="Arial Narrow"/>
        <family val="2"/>
      </rPr>
      <t>lương biên chế giáo viên mầm non giao năm 2019 tiếp tục ổn định</t>
    </r>
  </si>
  <si>
    <t>Quyết định số 642/QĐ-UBND ngày 22/8/2019</t>
  </si>
  <si>
    <t>Hỗ trợ chi thường xuyên khác cho NS huyện, xã chưa cân đối được nguồn (trừ SN GD-ĐT, KHCN và MT)</t>
  </si>
  <si>
    <t>Mức hỗ trợ năm 2020</t>
  </si>
  <si>
    <t>Hỗ trợ tăng thêm 15% so với mức hỗ trợ năm 2020</t>
  </si>
  <si>
    <t xml:space="preserve">Hỗ trợ hụt chi thường xuyên </t>
  </si>
  <si>
    <t>Nhóm huyện hụt thu dự toán năm 2021 so với dự toán năm 2020</t>
  </si>
  <si>
    <t>Nhóm huyện hụt thu so với mặt bằng năm 2017</t>
  </si>
  <si>
    <t xml:space="preserve">Kinh phí cấp bù thủy lợi phí năm 2021 </t>
  </si>
  <si>
    <t xml:space="preserve">Kinh phí thực hiện chế độ mai táng phí cho các đối tượng </t>
  </si>
  <si>
    <r>
      <t xml:space="preserve">Bao gồm: Hỗ trợ bổ sung kinh phí chi hoạt động HĐND cấp xã theo Nghị quyết số 13/2017/NQ-HĐND, ngày 21/7/2017 của HĐND tỉnh, hoạt động chi bộ cơ sở theo Quyết định 99-QĐ/TW, ngày 30/5/2012, </t>
    </r>
    <r>
      <rPr>
        <sz val="10"/>
        <rFont val="Arial Narrow"/>
        <family val="2"/>
      </rPr>
      <t>QLNN về CSBV trẻ em, kinh phí thực hiện chính quyền điện tử, công nghệ thông tin, trang bị phần mềm phục vụ công tác quản lý và các nhiệm vụ khác (Tăng 15% so với mức hỗ trợ năm 2020)</t>
    </r>
  </si>
  <si>
    <t xml:space="preserve">Đối với huyện Ia H'Drai hỗ trợ tăng thêm do có 3 xã biên giới và huyện khó khăn </t>
  </si>
  <si>
    <t>Hỗ trợ nhóm huyện chi thường xuyên khác thấp hơn năm 2020 và mặt bằng năm 2017 do hụt thu dự toán năm 2021 so với năm 2020</t>
  </si>
  <si>
    <t xml:space="preserve">Tạm tính theo diện tích năm 2021 do Sở Nông nghiệp cung cấp tại Văn bản số 194/BC-CCTL ngày 21/10/2020 </t>
  </si>
  <si>
    <t>Biểu số 06/TT</t>
  </si>
  <si>
    <t>DỰ TOÁN CHI CÂN ĐỐI NGÂN SÁCH TỈNH NĂM 2021</t>
  </si>
  <si>
    <t xml:space="preserve"> ĐVT: Triệu đồng         </t>
  </si>
  <si>
    <t>Mã nhiệm vụ chi NSNN</t>
  </si>
  <si>
    <t>Dự toán chi ngân sách tỉnh năm 2020</t>
  </si>
  <si>
    <t>Dự toán chi ngân sách tỉnh năm 2021</t>
  </si>
  <si>
    <t>Dự toán chi ngân sách cấp tỉnh năm 2020</t>
  </si>
  <si>
    <t>Phân cấp vốn đầu tư phát triển; bổ sung mục tiêu, nhiệm vụ cụ thể ngân sách huyện</t>
  </si>
  <si>
    <t>Dự toán chi ngân sách cấp tỉnh</t>
  </si>
  <si>
    <t>SS DT chi lương 1.210 năm 2021 so DT chi lương 1.210 năm 2020 (%)</t>
  </si>
  <si>
    <t>1=2+5</t>
  </si>
  <si>
    <t>2=3+4</t>
  </si>
  <si>
    <t>6=7+11</t>
  </si>
  <si>
    <t>7=8+10</t>
  </si>
  <si>
    <t>9=8/3</t>
  </si>
  <si>
    <t>TỔNG CHI CÂN ĐỐI NGÂN SÁCH TỈNH (BAO GỒM CẢ BỘI CHI) (A+B)</t>
  </si>
  <si>
    <t>Chi cân đối ngân sách tỉnh</t>
  </si>
  <si>
    <t xml:space="preserve">Chi đầu tư phát triển       </t>
  </si>
  <si>
    <t xml:space="preserve">   Trđó: chi từ dự án khai thác quỹ đất (1)</t>
  </si>
  <si>
    <t xml:space="preserve">Chi giáo dục, đào tạo và dạy nghề                                </t>
  </si>
  <si>
    <t xml:space="preserve">Chi khoa học và công nghệ                               </t>
  </si>
  <si>
    <t>Chi thường xuyên khác</t>
  </si>
  <si>
    <t>Chi hoạt động kinh tế</t>
  </si>
  <si>
    <t xml:space="preserve">Chi sự nghiệp y tế, dân số và gia đình                                                </t>
  </si>
  <si>
    <t xml:space="preserve">Chi sự nghiệp văn hoá thông tin                                 </t>
  </si>
  <si>
    <t xml:space="preserve">Chi sự nghiệp Thể dục thể thao                                  </t>
  </si>
  <si>
    <t>4.5</t>
  </si>
  <si>
    <t>Chi sự nghiệp phát thanh, truyền hình</t>
  </si>
  <si>
    <t>4.6</t>
  </si>
  <si>
    <t xml:space="preserve">Chi  bảo đảm xã hội                                       </t>
  </si>
  <si>
    <t>4.7</t>
  </si>
  <si>
    <t>Chi hoạt động quản lý nhà nước, Đảng, đoàn thể</t>
  </si>
  <si>
    <t>4.8</t>
  </si>
  <si>
    <t>Chi quốc phòng, an ninh và trật tự an toàn xã hội</t>
  </si>
  <si>
    <t>Chi quốc phòng</t>
  </si>
  <si>
    <t>Chi an ninh và trật tự an toàn xã hội</t>
  </si>
  <si>
    <t>4.9</t>
  </si>
  <si>
    <t xml:space="preserve">Chi khác ngân sách         </t>
  </si>
  <si>
    <t>Chi trả nợ lãi vay</t>
  </si>
  <si>
    <t xml:space="preserve">Chi bổ sung Quỹ dự trữ tài chính </t>
  </si>
  <si>
    <t xml:space="preserve">Dự phòng ngân sách                                                         </t>
  </si>
  <si>
    <t>Trong đó: Trích 2% bổ sung dự phòng ngân sách từ nguồn thu các dự án khai thác quỹ đất so với dự toán Trung ương giao</t>
  </si>
  <si>
    <t>50% tăng thu DT 2018/2017 tạo nguồn cải cách tiền lương</t>
  </si>
  <si>
    <t>50% tăng thu DT 2020/2018 tạo nguồn cải cách tiền lương</t>
  </si>
  <si>
    <t>50% tăng thu DT 2021/2020 tạo nguồn cải cách tiền lương</t>
  </si>
  <si>
    <t>Trong đó: Chi đền bù GPMB của các dự án đầu tư mà nhà đầu tư đã tự nguyện ứng trước từ nguồn thu tiền thuê đất, tiền sử dụng đất</t>
  </si>
  <si>
    <t>Chi từ thu nguồn viện trợ thuộc nguồn thu NSĐP</t>
  </si>
  <si>
    <t>Biểu 08/TT</t>
  </si>
  <si>
    <t xml:space="preserve">     DỰ TOÁN CHI NGUỒN TRUNG ƯƠNG BỔ SUNG CÓ MỤC TIÊU THỰC HIỆN CÁC CHẾ ĐỘ, NHIỆM VỤ VÀ CHÍNH SÁCH THEO QUY ĐỊNH NĂM 2021</t>
  </si>
  <si>
    <t>Nội dung - Đơn vị thực hiện khối tỉnh</t>
  </si>
  <si>
    <t xml:space="preserve">DT 2021 TƯ bổ sung mục tiêu </t>
  </si>
  <si>
    <t xml:space="preserve">Dự toán 2021 ĐP giao nguồn trung ương bổ sung mục tiêu </t>
  </si>
  <si>
    <t xml:space="preserve">Ngân sách  cấp tỉnh </t>
  </si>
  <si>
    <t>BSMT NS huyện (chi tiết tại biểu số 09a/UB)</t>
  </si>
  <si>
    <t xml:space="preserve">TỔNG CỘNG </t>
  </si>
  <si>
    <t xml:space="preserve">Vốn ngoài nước </t>
  </si>
  <si>
    <t>Hỗ trợ chi phí học tập và miễn giảm học phí theo Nghị Định 86</t>
  </si>
  <si>
    <t xml:space="preserve"> -</t>
  </si>
  <si>
    <t>Sở Giáo dục và Đào tạo</t>
  </si>
  <si>
    <t>Trường Cao đẳng Cộng đồng Kon Tum</t>
  </si>
  <si>
    <t>Khối huyện, TP</t>
  </si>
  <si>
    <t>Hỗ trợ học sinh và trường phổ thông ở xã, thôn đặc biệt khó khăn Nghị định số 116/2016/NĐ-CP</t>
  </si>
  <si>
    <t>Khối huyện</t>
  </si>
  <si>
    <t>Hỗ trợ kinh phí ăn trưa đối với trẻ em mẫu giáo và chính sách đối với giáo viên mầm non; Chính sách ưu tiên đối với học sinh mẫu giáo, học sinh dân tộc rất ít người</t>
  </si>
  <si>
    <t>Kinh phí thực hiện Nghị định số 105/2020/NĐ-CP quy định chính sách phát triển giáo dục mầm non</t>
  </si>
  <si>
    <t>Chính sách ưu tiên đối với học sinh mẫu giáo, học sinh dân tộc rất ít người theo Nghị định 57/2017/NĐ-CP</t>
  </si>
  <si>
    <t>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</si>
  <si>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Học bổng học sinh dân tộc nội trú theo Quyết định số 82 (Sở Giáo dục và Đào tạo)</t>
  </si>
  <si>
    <t>Hỗ trợ học bổng, phương tiện học tập cho học sinh khuyết tật TTLT 42</t>
  </si>
  <si>
    <t>Chính sách nội trú đối với học sinh, sinh viên học cao đẳng, trung cấp (Trường Cao đẳng Cộng đồng tỉnh Kon Tum)</t>
  </si>
  <si>
    <t>Hỗ trợ kinh phí đào tạo cán bộ quân sự cấp xã; kinh phí đào tạo cán bộ cơ sở vùng Tây Nguyên; Kinh phí thực hiện đề án giảm thiểu hôn nhân cận huyết</t>
  </si>
  <si>
    <t xml:space="preserve">Hỗ trợ kinh phí đào tạo cán bộ quân sự cấp xã </t>
  </si>
  <si>
    <t>Bộ Chỉ huy Quân sự tỉnh</t>
  </si>
  <si>
    <t>Tập trung tại tỉnh</t>
  </si>
  <si>
    <t>Kinh phí thực hiện Đề án giảm thiểu tình trạng tảo hôn và hôn nhân cận huyết thống trong đồng bào dân tộc thiểu số theo QĐ 498/QĐ-TTg</t>
  </si>
  <si>
    <t xml:space="preserve"> Hỗ trợ kinh phí mua thẻ BHYT người nghèo, người sống ở vùng kinh tế xã hội ĐBKK, người dân tộc thiểu số sống ở vùng KT-XH khó khăn</t>
  </si>
  <si>
    <t xml:space="preserve">Cấp KP trực tiếp vể Bảo hiểm Xã hội tỉnh </t>
  </si>
  <si>
    <t>Hỗ trợ kinh phí mua thẻ BHYT cho trẻ em dưới 6 tuổi</t>
  </si>
  <si>
    <t>Hỗ trợ kinh phí mua thẻ BHYT cho các đối tượng (cựu chiến binh, thanh niên xung phong, bảo trợ xã hội, học sinh, sinh viên, hộ cận nghèo, hộ nông lâm ngư nghiệp có mức sống trung bình, người hiến bộ phận cơ thể người)</t>
  </si>
  <si>
    <t>Hỗ trợ kinh phí mua thẻ BHYT cho các đối tượng cựu chiến binh, thanh niên xung phong, dân công hỏa tuyến</t>
  </si>
  <si>
    <t>Hỗ trợ kinh phí mua thẻ BHYT cho các đối tượng bảo trợ xã hội</t>
  </si>
  <si>
    <t>Sở Lao động Thương binh và Xã hội</t>
  </si>
  <si>
    <t xml:space="preserve">Hỗ trợ kinh phí mua thẻ BHYT cho các đối tượng học sinh, sinh viên (Cấp KP trực tiếp vể Bảo hiểm Xã hội tỉnh) </t>
  </si>
  <si>
    <t xml:space="preserve">Hỗ trợ kinh phí mua thẻ BHYT cho các đối tượng hộ cận nghèo, hộ làm nông nghiệp có mức sống trung bình, hiến tạng (Cấp KP trực tiếp vể Bảo hiểm Xã hội tỉnh) </t>
  </si>
  <si>
    <t>+ Cận nghèo</t>
  </si>
  <si>
    <t>+ Nông lâm ngư nghiệp</t>
  </si>
  <si>
    <t>+ Hiến tạng</t>
  </si>
  <si>
    <t xml:space="preserve">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t>
  </si>
  <si>
    <t>Hỗ trợ thực hiện chính sách đối với đối tượng bảo trợ xã hội theo NĐ 136</t>
  </si>
  <si>
    <t>Sở Lao động TB và XH</t>
  </si>
  <si>
    <t>Hỗ trợ tiền điện hộ nghèo, hộ chính sách xã hội theo QĐ 28/QĐ-TTg và QĐ 60/QĐ-TTg của TTCP</t>
  </si>
  <si>
    <t>Hỗ trợ chính sách đối với người có uy tín trong đồng bào dân tộc thiểu số</t>
  </si>
  <si>
    <t>9.4</t>
  </si>
  <si>
    <t>Hỗ trợ tổ chức, đơn vị sử dụng lao động là người dân tộc thiểu số theo QĐ42</t>
  </si>
  <si>
    <t>Hỗ trợ đóng bảo hiểm cho lao động dân tộc thiểu số</t>
  </si>
  <si>
    <t>Công ty TNHH MTV Lâm nghiệp ĐăkGLei</t>
  </si>
  <si>
    <t>Công ty TNHH MTV Lâm nghiệp Kon Rẫy</t>
  </si>
  <si>
    <t>Công ty TNHH MTV Lâm nghiệp Sa Thầy</t>
  </si>
  <si>
    <t>Công ty TNHH MTV Lâm nghiệp Ngọc Hồi</t>
  </si>
  <si>
    <t>Công ty TNHH MTV Lâm nghiệp Đăk Tô</t>
  </si>
  <si>
    <t>Công ty TNHH MTV Lâm nghiệp KonPlong</t>
  </si>
  <si>
    <t>Công ty TNHH MTV Lâm nghiệp Ia H'Drai</t>
  </si>
  <si>
    <t>Công ty cổ phần Sân Ngọc Linh Kon Tum</t>
  </si>
  <si>
    <t>Công ty cổ phần Đầu tư phát triển Duy Tân</t>
  </si>
  <si>
    <t>Công ty TNHH MTV cao su Kon Tum</t>
  </si>
  <si>
    <t>Công ty TNHH MTV Cao su Chư Mom Ray</t>
  </si>
  <si>
    <t>Công ty cổ phần cao su Sa Thầy</t>
  </si>
  <si>
    <t>Thu thủy lợi phí, giá dịch vụ thủy lợi</t>
  </si>
  <si>
    <t>BQL khai thác công trình thủy lợi tỉnh</t>
  </si>
  <si>
    <t>Bổ sung kinh phí thực hiện nhiệm vụ đảm bảo trật tự an toàn giao thông</t>
  </si>
  <si>
    <t>Khối tỉnh</t>
  </si>
  <si>
    <t>Ban an toàn giao thông tỉnh</t>
  </si>
  <si>
    <t>Thanh tra giao thông</t>
  </si>
  <si>
    <t>Sở Giáo dục và Đào tạo tỉnh</t>
  </si>
  <si>
    <t>Sở Văn hóa Thể thao và DL</t>
  </si>
  <si>
    <t>UB mặt trận tổ chốc VN tỉnh</t>
  </si>
  <si>
    <t>Báo Kon Tum</t>
  </si>
  <si>
    <t>Tỉnh đoàn thanh niên</t>
  </si>
  <si>
    <t>Đài phát thanh Truyền hình</t>
  </si>
  <si>
    <t>Sở Tư pháp</t>
  </si>
  <si>
    <t>Sở Thông tin Truyền thông</t>
  </si>
  <si>
    <t>Bộ đội biên phòng tỉnh Kon Tum</t>
  </si>
  <si>
    <t>Kinh phí quản lý, bảo trì đường bộ (Sở Giao thông vận tải)</t>
  </si>
  <si>
    <t>Hỗ trợ chi hoạt động Trạm Kiểm tra tải trọng xe lưu động</t>
  </si>
  <si>
    <t>Sửa chữa các tuyến đường giao thông bị hư hỏng, xuống cấp</t>
  </si>
  <si>
    <t>Sửa chữa nền, mặt đường, công trình thoát nước, ATGT đoạn từ Km6 – Km20, đường tái định cư thuỷ điện PleiKrông</t>
  </si>
  <si>
    <t>Sửa chữa nền, mặt đường, công trình thoát nước, ATGT đoạn từ Km20 – Km30, đường tái định cư thuỷ điện PleiKrông</t>
  </si>
  <si>
    <t>Kinh phí hỗ trợ an ninh, quốc phòng (Bộ chỉ huy bộ đội biên phòng tỉnh Kon Tum)</t>
  </si>
  <si>
    <t>Kinh phí phát quang đường thông tầm nhìn biên giới; phát quang xung quanh mốc giới</t>
  </si>
  <si>
    <t>Hỗ trợ  bồi dưỡng CB,CC Hội LHPN các cấp và chi hội trưởng phụ nữ (Hội Liên hiệp phụ nữ tỉnh)</t>
  </si>
  <si>
    <t>Hỗ trợ thực hiện một số Đề án, dự án khoa học và công nghệ (Sở Khoa học và Công nghệ)</t>
  </si>
  <si>
    <t>Ghi chú: Một số nội dung chi chưa phân bổ chi tiết (bổ sung mục tiêu vốn ngoài nước): UBND tỉnh chỉ đạo Sở Tài chính tiếp tục theo dõi, cập nhật số liệu giao dự toán chi tiết chính thức của Bộ Tài chính và điều chỉnh, hoàn thiện phương án phân bổ nguồn vốn này theo quy định của Trung ương báo cáo HĐND tỉnh Quyết định.</t>
  </si>
  <si>
    <t xml:space="preserve">      DỰ TOÁN CHI NGUỒN TRUNG ƯƠNG BỔ SUNG CÓ MỤC TIÊU THỰC HIỆN CÁC CHẾ ĐỘ, NHIỆM VỤ VÀ CHÍNH SÁCH THEO QUY ĐỊNH NĂM 2021- KHỐI HUYỆN</t>
  </si>
  <si>
    <t>Tổng số</t>
  </si>
  <si>
    <t>Chi tiết ngân sách huyện, thành phố</t>
  </si>
  <si>
    <t>Học bổng và phương tiện học tập cho học sinh khuyết tật TTLT 42</t>
  </si>
  <si>
    <t xml:space="preserve"> 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</si>
  <si>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Hỗ trợ tiền điện hộ nghèo, hộ chính sách xã hội</t>
  </si>
  <si>
    <t>DỰ KIẾN NGUỒN THU TỪ ĐẤU GIÁ QUYỀN SỬ DỤNG ĐẤT NĂM 2021 VÀ GIAI ĐOẠN 2021-2025 VÀ THU VIỆN TRỢ</t>
  </si>
  <si>
    <t>TT</t>
  </si>
  <si>
    <t>Nguồn vốn - Danh mục công trình</t>
  </si>
  <si>
    <t>Chủ đầu tư</t>
  </si>
  <si>
    <t>Địa điểm  
xây dựng</t>
  </si>
  <si>
    <t>Diện tích đất của dự án</t>
  </si>
  <si>
    <t>QĐ giao triển khai chủ trương</t>
  </si>
  <si>
    <t>QĐ chủ trương đầu tư</t>
  </si>
  <si>
    <t>Tổng mức đầu tư</t>
  </si>
  <si>
    <t>Dự kiến nguồn thu đấu giá quyền sử dụng đất của dự án từ năm 2021 trở đi</t>
  </si>
  <si>
    <t xml:space="preserve">Ghi chú: </t>
  </si>
  <si>
    <t>Số VB</t>
  </si>
  <si>
    <t>Ngày tháng</t>
  </si>
  <si>
    <t xml:space="preserve">Khả năng thu trong năm 2021 </t>
  </si>
  <si>
    <r>
      <t>Giai đoạn từ 2022  trở đi</t>
    </r>
    <r>
      <rPr>
        <b/>
        <sz val="10"/>
        <rFont val="Arial Narrow"/>
        <family val="2"/>
      </rPr>
      <t xml:space="preserve"> </t>
    </r>
  </si>
  <si>
    <t>Tổng Cộng (A+B)</t>
  </si>
  <si>
    <t>Dự toán giao theo số thu Trung ương giao</t>
  </si>
  <si>
    <t>Cấp huyện thực hiện</t>
  </si>
  <si>
    <t>Cấp tỉnh thực hiện (dự án khai thác quỹ đất)</t>
  </si>
  <si>
    <t xml:space="preserve"> - Thu từ đấu giá khách sạn Ngọc Linh</t>
  </si>
  <si>
    <t>số 02 Phan Đình Phùng, phường Quyết Thắng, thành phố Kon Tum</t>
  </si>
  <si>
    <t>4124 m2</t>
  </si>
  <si>
    <t>700/QĐ-UBND của UBND tỉnh</t>
  </si>
  <si>
    <t>BTV Tỉnh ủy đã thống nhất chủ trương bán đấu giá tại VB 1090-CV/TU của Tỉnh ủy; UBND tỉnh đã có VB số 2338/UBND-KTTH ngày 01/7/2020 giao nhiệm vụ cho các ngành triển khai lập các thủ tục bán đấu giá</t>
  </si>
  <si>
    <t xml:space="preserve"> - Dự án đầu tư hạ tầng phát triển quỹ đất Khu đô thị phía Nam cầu Đăk Bla, thành phố Kon Tum</t>
  </si>
  <si>
    <t>Ban QL98</t>
  </si>
  <si>
    <t>24,1 ha</t>
  </si>
  <si>
    <t>1406/QĐ</t>
  </si>
  <si>
    <t>31/12/2014</t>
  </si>
  <si>
    <t>Hiện còn 18 thửa (07 thửa đất ở, 11 thửa TMDV)</t>
  </si>
  <si>
    <t xml:space="preserve"> - Dự án khai thác quỹ đất phát triển kết cấu hạ tầng tại Trung tâm thể dục thể thao</t>
  </si>
  <si>
    <t>Ban QL99</t>
  </si>
  <si>
    <t>230.000m2</t>
  </si>
  <si>
    <t>538;510/QĐ-UBND</t>
  </si>
  <si>
    <t>15/6/2017; 05/22/2019</t>
  </si>
  <si>
    <t>1150-31/10/2017; TB 26-16/5/2019</t>
  </si>
  <si>
    <t>KH thu 2020 mang sang</t>
  </si>
  <si>
    <t xml:space="preserve"> - Thu từ dự án khai thác quỹ đất Khu kinh tế cửa khẩu Quốc tế Bờ Y</t>
  </si>
  <si>
    <t>Ban QLKKT</t>
  </si>
  <si>
    <t>Cửa khẩu</t>
  </si>
  <si>
    <t>231.424 m2</t>
  </si>
  <si>
    <t>124; 986/QĐ-UBND</t>
  </si>
  <si>
    <t>ngày 31/01/2018; 17/9/2018</t>
  </si>
  <si>
    <t>Dự toán địa phương giao tăng thu so với Trung ương giao</t>
  </si>
  <si>
    <t>Cấp tỉnh thực hiện</t>
  </si>
  <si>
    <t>Thu tiền thuê đất, tiền sử dụng đất tương ứng số tiền đền bù GPMB của các DA đầu tư mà nhà đầu tư đã tự nguyện ứng trước</t>
  </si>
  <si>
    <t>Trên cơ sở số tiền ứng trước để thực hiện GPMB của nhà đầu tư được khấu trừ vào tiền sử dụng đất, tiền thuê đất phải nộp đã được Cơ quan có thẩm quyền xác định theo quy định tại TTLT số 88/2016/TTLT/BTC-BTNMT ngày 22/6/2016.</t>
  </si>
  <si>
    <t>Ghi thu viện trợ thuộc nguồn thu ngân sách địa phương</t>
  </si>
  <si>
    <t xml:space="preserve">Danh mục dự án đảm bảo đủ điều kiện để bán tạo nguồn thu năm 2021 </t>
  </si>
  <si>
    <t>Dự án Trụ sở Hạt kiểm lâm huyện Sa Thầy</t>
  </si>
  <si>
    <t>Thôn 1, Thị trấn Sa Thầy, huyện Sa Thầy, tỉnh Kon Tum</t>
  </si>
  <si>
    <t>684/QĐ-UBND của UBND tỉnh</t>
  </si>
  <si>
    <t>Trên cơ sở đề nghị của UBND huyện, Sở Tài chính đã phối hợp liên ngành trình UBND tỉnh xem xét phê duyệt giá khởi điểm đấu giá tài sản tại VB 3591/STC-QLG-CS ngày 02/12/2019</t>
  </si>
  <si>
    <t>Lô đất Công ty cổ phần xây dựng 79, Công ty CP tư vấn giao thông, Sở Giao thông, Sở Giáo dục và Đào tạo phường Quang Trung, thành phố Kon Tum</t>
  </si>
  <si>
    <t>22 Nguyễn Thái Học- 135,131,385 Bà Triệu, TP Kon Tum</t>
  </si>
  <si>
    <t>1090-CV/TU của Tỉnh ủy</t>
  </si>
  <si>
    <t>BTC Tỉnh ủy đã thống nhất chủ trương bán đấu giá tại VB 1090-CV/TU của Tỉnh ủy; UBND tỉnh đã có VB số 2338/UBND-KTTH ngày 01/7/2020 giao nhiệm vụ cho các ngành triển khai lập các thủ tục bán đấu giá</t>
  </si>
  <si>
    <t>Nhà thi đấu (Lê Hồng Phong)</t>
  </si>
  <si>
    <t>số 74- Lê Hồng Phong- TP Kon Tum</t>
  </si>
  <si>
    <t>519/QĐ-UBND của UBND tỉnh</t>
  </si>
  <si>
    <t>Đã thông báo đấu giá 01 lần đối với Khu nhà tập luyện và thi đấu thể dục thể thao tỉnh Kon Tum và không có khách hàng tham gia đấu giá. Dự kiến sau khi thông báo đấu giá lần 2 không thành sẽ giảm giá khởi điểm.</t>
  </si>
  <si>
    <t>Thu từ bán đấu giá các trụ sở cơ quan khối tỉnh (Sở Tài chính và Phòng Công chứng số 01)</t>
  </si>
  <si>
    <t>92 Phan Chu Trinh, TP Kon Tum và 65 Ngô Quyền, phường Thống Nhất, thành phố Kon Tum</t>
  </si>
  <si>
    <t>Biểu 09a/TT</t>
  </si>
  <si>
    <t>Biểu 09/TT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</si>
</sst>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_);_(* \(#,##0\);_(* &quot;-&quot;??_);_(@_)"/>
    <numFmt numFmtId="165" formatCode="_(* #,##0.00_);_(* \(#,##0.00\);_(* &quot;-&quot;??_);_(@_)"/>
    <numFmt numFmtId="166" formatCode="_(* #,##0.0_);_(* \(#,##0.0\);_(* &quot;-&quot;??_);_(@_)"/>
    <numFmt numFmtId="167" formatCode="_-* #,##0_-;\-* #,##0_-;_-* &quot;-&quot;??_-;_-@_-"/>
    <numFmt numFmtId="168" formatCode="_(* #,##0_);_(* \(#,##0\);_(* &quot;-&quot;_);_(@_)"/>
    <numFmt numFmtId="169" formatCode="_(* #,##0.0_);_(* \(#,##0.0\);_(* &quot;-&quot;_);_(@_)"/>
    <numFmt numFmtId="170" formatCode="_-* #,##0.00\ _₫_-;\-* #,##0.00\ _₫_-;_-* &quot;-&quot;??\ _₫_-;_-@_-"/>
    <numFmt numFmtId="171" formatCode="#,###;[Red]\-#,###"/>
    <numFmt numFmtId="172" formatCode="[&lt;=9999999][$-1000000]###\-####;[$-1000000]\(#\)\ ###\-####"/>
    <numFmt numFmtId="173" formatCode="_(* #,##0.00_);_(* \(#,##0.00\);_(* \-??_);_(@_)"/>
    <numFmt numFmtId="174" formatCode="_(* #,##0_);_(* \(#,##0\);_(* \-??_);_(@_)"/>
    <numFmt numFmtId="175" formatCode="_(* #,##0.0_);_(* \(#,##0.0\);_(* \-??_);_(@_)"/>
    <numFmt numFmtId="176" formatCode="#,##0.0"/>
    <numFmt numFmtId="177" formatCode="0.E+00"/>
    <numFmt numFmtId="178" formatCode="_-* #,##0\ _₫_-;\-* #,##0\ _₫_-;_-* &quot;-&quot;??\ _₫_-;_-@_-"/>
  </numFmts>
  <fonts count="29">
    <font>
      <sz val="11"/>
      <color theme="1"/>
      <name val="Calibri"/>
      <family val="2"/>
      <charset val="163"/>
      <scheme val="minor"/>
    </font>
    <font>
      <sz val="11"/>
      <color theme="1"/>
      <name val="Calibri"/>
      <family val="2"/>
      <charset val="163"/>
      <scheme val="minor"/>
    </font>
    <font>
      <sz val="10"/>
      <name val="Arial Narrow"/>
      <family val="2"/>
      <charset val="163"/>
    </font>
    <font>
      <sz val="10"/>
      <name val="Arial"/>
      <family val="2"/>
    </font>
    <font>
      <b/>
      <sz val="12"/>
      <name val="Arial Narrow"/>
      <family val="2"/>
      <charset val="163"/>
    </font>
    <font>
      <b/>
      <sz val="10"/>
      <name val="Arial Narrow"/>
      <family val="2"/>
      <charset val="163"/>
    </font>
    <font>
      <i/>
      <sz val="10"/>
      <name val="Arial Narrow"/>
      <family val="2"/>
      <charset val="163"/>
    </font>
    <font>
      <sz val="11"/>
      <color theme="1"/>
      <name val="Calibri"/>
      <family val="2"/>
      <scheme val="minor"/>
    </font>
    <font>
      <sz val="10"/>
      <name val="Arial"/>
      <family val="2"/>
      <charset val="163"/>
    </font>
    <font>
      <b/>
      <sz val="10"/>
      <name val="Arial"/>
      <family val="2"/>
    </font>
    <font>
      <b/>
      <sz val="10"/>
      <name val="Arial"/>
      <family val="2"/>
      <charset val="163"/>
    </font>
    <font>
      <sz val="9"/>
      <name val="Arial Narrow"/>
      <family val="2"/>
      <charset val="163"/>
    </font>
    <font>
      <i/>
      <sz val="10"/>
      <name val="Arial Narrow"/>
      <family val="2"/>
    </font>
    <font>
      <b/>
      <sz val="10"/>
      <name val="Arial Narrow"/>
      <family val="2"/>
    </font>
    <font>
      <b/>
      <sz val="9"/>
      <color indexed="81"/>
      <name val="Tahoma"/>
      <family val="2"/>
    </font>
    <font>
      <sz val="9"/>
      <color indexed="81"/>
      <name val="Tahoma"/>
      <family val="2"/>
    </font>
    <font>
      <sz val="10"/>
      <name val="Arial Narrow"/>
      <family val="2"/>
    </font>
    <font>
      <i/>
      <sz val="12"/>
      <name val="Times New Roman"/>
      <family val="1"/>
    </font>
    <font>
      <b/>
      <sz val="12"/>
      <name val="Arial Narrow"/>
      <family val="2"/>
    </font>
    <font>
      <sz val="12"/>
      <name val="Arial Narrow"/>
      <family val="2"/>
    </font>
    <font>
      <sz val="11"/>
      <name val="Arial Narrow"/>
      <family val="2"/>
      <charset val="163"/>
    </font>
    <font>
      <sz val="8"/>
      <name val="Arial Narrow"/>
      <family val="2"/>
      <charset val="163"/>
    </font>
    <font>
      <b/>
      <sz val="11"/>
      <name val="Arial Narrow"/>
      <family val="2"/>
      <charset val="163"/>
    </font>
    <font>
      <b/>
      <sz val="10"/>
      <color theme="0"/>
      <name val="Arial Narrow"/>
      <family val="2"/>
    </font>
    <font>
      <sz val="10"/>
      <color theme="0"/>
      <name val="Arial Narrow"/>
      <family val="2"/>
    </font>
    <font>
      <sz val="10"/>
      <color rgb="FFFF0000"/>
      <name val="Arial Narrow"/>
      <family val="2"/>
      <charset val="163"/>
    </font>
    <font>
      <sz val="11"/>
      <color indexed="8"/>
      <name val="Calibri"/>
      <family val="2"/>
    </font>
    <font>
      <sz val="12"/>
      <name val="Arial"/>
      <family val="2"/>
    </font>
    <font>
      <sz val="11"/>
      <name val="Calibri"/>
      <family val="2"/>
      <charset val="163"/>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5">
    <xf numFmtId="0" fontId="0" fillId="0" borderId="0"/>
    <xf numFmtId="0" fontId="9" fillId="0" borderId="0" applyNumberFormat="0" applyFill="0" applyBorder="0" applyAlignment="0" applyProtection="0"/>
    <xf numFmtId="0" fontId="3" fillId="0" borderId="0" applyNumberFormat="0" applyFill="0" applyBorder="0" applyAlignment="0" applyProtection="0"/>
    <xf numFmtId="0" fontId="1" fillId="0" borderId="0"/>
    <xf numFmtId="165" fontId="3" fillId="0" borderId="0" applyFont="0" applyFill="0" applyBorder="0" applyAlignment="0" applyProtection="0"/>
    <xf numFmtId="0" fontId="3" fillId="0" borderId="0"/>
    <xf numFmtId="0" fontId="7" fillId="0" borderId="0"/>
    <xf numFmtId="0" fontId="7" fillId="0" borderId="0"/>
    <xf numFmtId="170" fontId="7" fillId="0" borderId="0" applyFont="0" applyFill="0" applyBorder="0" applyAlignment="0" applyProtection="0"/>
    <xf numFmtId="0" fontId="7" fillId="0" borderId="0"/>
    <xf numFmtId="165" fontId="3" fillId="0" borderId="0" applyFont="0" applyFill="0" applyBorder="0" applyAlignment="0" applyProtection="0"/>
    <xf numFmtId="173" fontId="3" fillId="0" borderId="0" applyFill="0" applyBorder="0" applyAlignment="0" applyProtection="0"/>
    <xf numFmtId="173" fontId="3" fillId="0" borderId="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0" fontId="3" fillId="0" borderId="0"/>
    <xf numFmtId="0" fontId="7" fillId="0" borderId="0"/>
    <xf numFmtId="165" fontId="7" fillId="0" borderId="0" applyFont="0" applyFill="0" applyBorder="0" applyAlignment="0" applyProtection="0"/>
    <xf numFmtId="0" fontId="3" fillId="0" borderId="0"/>
    <xf numFmtId="170" fontId="1" fillId="0" borderId="0" applyFont="0" applyFill="0" applyBorder="0" applyAlignment="0" applyProtection="0"/>
    <xf numFmtId="173" fontId="3" fillId="0" borderId="0" applyFill="0" applyBorder="0" applyAlignment="0" applyProtection="0"/>
    <xf numFmtId="170" fontId="1" fillId="0" borderId="0" applyFont="0" applyFill="0" applyBorder="0" applyAlignment="0" applyProtection="0"/>
    <xf numFmtId="0" fontId="26" fillId="0" borderId="0"/>
    <xf numFmtId="165" fontId="26" fillId="0" borderId="0" applyFont="0" applyFill="0" applyBorder="0" applyAlignment="0" applyProtection="0"/>
    <xf numFmtId="0" fontId="3" fillId="0" borderId="0"/>
  </cellStyleXfs>
  <cellXfs count="652">
    <xf numFmtId="0" fontId="0" fillId="0" borderId="0" xfId="0"/>
    <xf numFmtId="49" fontId="18" fillId="2" borderId="0" xfId="10" applyNumberFormat="1" applyFont="1" applyFill="1" applyBorder="1" applyAlignment="1">
      <alignment horizontal="center" vertical="center"/>
    </xf>
    <xf numFmtId="174" fontId="16" fillId="2" borderId="2" xfId="12" applyNumberFormat="1" applyFont="1" applyFill="1" applyBorder="1" applyAlignment="1">
      <alignment horizontal="center" vertical="center" wrapText="1"/>
    </xf>
    <xf numFmtId="0" fontId="2" fillId="0" borderId="0" xfId="3" applyFont="1" applyAlignment="1">
      <alignment horizontal="left" vertical="center"/>
    </xf>
    <xf numFmtId="0" fontId="2" fillId="0" borderId="0" xfId="3" applyFont="1" applyAlignment="1">
      <alignment vertical="center"/>
    </xf>
    <xf numFmtId="0" fontId="2" fillId="0" borderId="0" xfId="3" applyFont="1" applyAlignment="1">
      <alignment horizontal="center" vertical="center"/>
    </xf>
    <xf numFmtId="164" fontId="2" fillId="0" borderId="0" xfId="3" applyNumberFormat="1" applyFont="1" applyAlignment="1">
      <alignment vertical="center"/>
    </xf>
    <xf numFmtId="166" fontId="2" fillId="0" borderId="0" xfId="4" applyNumberFormat="1" applyFont="1" applyFill="1" applyBorder="1" applyAlignment="1">
      <alignment horizontal="center" vertical="center"/>
    </xf>
    <xf numFmtId="164" fontId="2" fillId="0" borderId="0" xfId="4" applyNumberFormat="1" applyFont="1" applyFill="1" applyBorder="1" applyAlignment="1">
      <alignment horizontal="center" vertical="center"/>
    </xf>
    <xf numFmtId="164" fontId="2" fillId="0" borderId="2" xfId="4" applyNumberFormat="1" applyFont="1" applyFill="1" applyBorder="1" applyAlignment="1">
      <alignment horizontal="center" vertical="center" wrapText="1"/>
    </xf>
    <xf numFmtId="166" fontId="2" fillId="0" borderId="2" xfId="4" applyNumberFormat="1" applyFont="1" applyFill="1" applyBorder="1" applyAlignment="1">
      <alignment horizontal="center" vertical="center" wrapText="1"/>
    </xf>
    <xf numFmtId="166" fontId="2" fillId="0" borderId="8" xfId="4" applyNumberFormat="1" applyFont="1" applyFill="1" applyBorder="1" applyAlignment="1">
      <alignment horizontal="center" vertical="center" wrapText="1"/>
    </xf>
    <xf numFmtId="164" fontId="2" fillId="0" borderId="8" xfId="4" applyNumberFormat="1" applyFont="1" applyFill="1" applyBorder="1" applyAlignment="1">
      <alignment horizontal="center" vertical="center" wrapText="1"/>
    </xf>
    <xf numFmtId="3" fontId="2" fillId="0" borderId="8" xfId="4" quotePrefix="1" applyNumberFormat="1" applyFont="1" applyFill="1" applyBorder="1" applyAlignment="1">
      <alignment horizontal="center" vertical="center" wrapText="1"/>
    </xf>
    <xf numFmtId="164" fontId="2" fillId="0" borderId="8" xfId="4" quotePrefix="1" applyNumberFormat="1" applyFont="1" applyFill="1" applyBorder="1" applyAlignment="1">
      <alignment horizontal="center" vertical="center" wrapText="1"/>
    </xf>
    <xf numFmtId="49" fontId="2" fillId="0" borderId="8" xfId="4" quotePrefix="1" applyNumberFormat="1" applyFont="1" applyFill="1" applyBorder="1" applyAlignment="1">
      <alignment horizontal="center" vertical="center" wrapText="1"/>
    </xf>
    <xf numFmtId="166" fontId="5" fillId="0" borderId="9" xfId="4" applyNumberFormat="1" applyFont="1" applyFill="1" applyBorder="1" applyAlignment="1">
      <alignment horizontal="center" vertical="center"/>
    </xf>
    <xf numFmtId="167" fontId="5" fillId="0" borderId="9" xfId="4" applyNumberFormat="1" applyFont="1" applyFill="1" applyBorder="1" applyAlignment="1">
      <alignment horizontal="left" vertical="center" wrapText="1"/>
    </xf>
    <xf numFmtId="164" fontId="5" fillId="0" borderId="9" xfId="4" applyNumberFormat="1" applyFont="1" applyFill="1" applyBorder="1" applyAlignment="1">
      <alignment horizontal="center" vertical="center"/>
    </xf>
    <xf numFmtId="167" fontId="5" fillId="0" borderId="9" xfId="4" applyNumberFormat="1" applyFont="1" applyFill="1" applyBorder="1" applyAlignment="1">
      <alignment horizontal="left" vertical="center"/>
    </xf>
    <xf numFmtId="166" fontId="5" fillId="0" borderId="9" xfId="4" quotePrefix="1" applyNumberFormat="1" applyFont="1" applyFill="1" applyBorder="1" applyAlignment="1">
      <alignment horizontal="center" vertical="center"/>
    </xf>
    <xf numFmtId="0" fontId="5" fillId="0" borderId="9" xfId="5" applyFont="1" applyBorder="1" applyAlignment="1">
      <alignment vertical="center"/>
    </xf>
    <xf numFmtId="164" fontId="5" fillId="0" borderId="9" xfId="4" quotePrefix="1" applyNumberFormat="1" applyFont="1" applyFill="1" applyBorder="1" applyAlignment="1">
      <alignment horizontal="center" vertical="center"/>
    </xf>
    <xf numFmtId="164" fontId="5" fillId="0" borderId="9" xfId="4" applyNumberFormat="1" applyFont="1" applyFill="1" applyBorder="1" applyAlignment="1">
      <alignment vertical="center"/>
    </xf>
    <xf numFmtId="168" fontId="5" fillId="0" borderId="9" xfId="4" applyNumberFormat="1" applyFont="1" applyFill="1" applyBorder="1" applyAlignment="1">
      <alignment horizontal="center" vertical="center"/>
    </xf>
    <xf numFmtId="169" fontId="5" fillId="0" borderId="9" xfId="4" applyNumberFormat="1" applyFont="1" applyFill="1" applyBorder="1" applyAlignment="1">
      <alignment horizontal="center" vertical="center"/>
    </xf>
    <xf numFmtId="166" fontId="2" fillId="0" borderId="9" xfId="4" quotePrefix="1" applyNumberFormat="1" applyFont="1" applyFill="1" applyBorder="1" applyAlignment="1">
      <alignment horizontal="center" vertical="center"/>
    </xf>
    <xf numFmtId="0" fontId="2" fillId="0" borderId="9" xfId="5" applyFont="1" applyBorder="1" applyAlignment="1">
      <alignment vertical="center" wrapText="1"/>
    </xf>
    <xf numFmtId="164" fontId="2" fillId="0" borderId="9" xfId="4" quotePrefix="1" applyNumberFormat="1" applyFont="1" applyFill="1" applyBorder="1" applyAlignment="1">
      <alignment horizontal="center" vertical="center" wrapText="1"/>
    </xf>
    <xf numFmtId="164" fontId="2" fillId="0" borderId="9" xfId="4" applyNumberFormat="1" applyFont="1" applyFill="1" applyBorder="1" applyAlignment="1">
      <alignment horizontal="center" vertical="center"/>
    </xf>
    <xf numFmtId="164" fontId="2" fillId="0" borderId="9" xfId="4" applyNumberFormat="1" applyFont="1" applyFill="1" applyBorder="1" applyAlignment="1">
      <alignment vertical="center"/>
    </xf>
    <xf numFmtId="168" fontId="2" fillId="0" borderId="9" xfId="4" applyNumberFormat="1" applyFont="1" applyFill="1" applyBorder="1" applyAlignment="1">
      <alignment horizontal="center" vertical="center"/>
    </xf>
    <xf numFmtId="169" fontId="2" fillId="0" borderId="9" xfId="4" applyNumberFormat="1" applyFont="1" applyFill="1" applyBorder="1" applyAlignment="1">
      <alignment horizontal="center" vertical="center"/>
    </xf>
    <xf numFmtId="166" fontId="6" fillId="0" borderId="9" xfId="4" quotePrefix="1" applyNumberFormat="1" applyFont="1" applyFill="1" applyBorder="1" applyAlignment="1">
      <alignment horizontal="center" vertical="center"/>
    </xf>
    <xf numFmtId="0" fontId="6" fillId="0" borderId="9" xfId="5" applyFont="1" applyBorder="1" applyAlignment="1">
      <alignment vertical="center" wrapText="1"/>
    </xf>
    <xf numFmtId="164" fontId="6" fillId="0" borderId="9" xfId="4" quotePrefix="1" applyNumberFormat="1" applyFont="1" applyFill="1" applyBorder="1" applyAlignment="1">
      <alignment horizontal="center" vertical="center" wrapText="1"/>
    </xf>
    <xf numFmtId="164" fontId="6" fillId="0" borderId="9" xfId="4" applyNumberFormat="1" applyFont="1" applyFill="1" applyBorder="1" applyAlignment="1">
      <alignment vertical="center"/>
    </xf>
    <xf numFmtId="164" fontId="2" fillId="0" borderId="9" xfId="4" quotePrefix="1" applyNumberFormat="1" applyFont="1" applyFill="1" applyBorder="1" applyAlignment="1">
      <alignment horizontal="center" vertical="center"/>
    </xf>
    <xf numFmtId="0" fontId="2" fillId="0" borderId="9" xfId="5" applyFont="1" applyBorder="1" applyAlignment="1">
      <alignment horizontal="left" vertical="center"/>
    </xf>
    <xf numFmtId="0" fontId="5" fillId="0" borderId="9" xfId="5" applyFont="1" applyBorder="1" applyAlignment="1">
      <alignment horizontal="left" vertical="center" wrapText="1"/>
    </xf>
    <xf numFmtId="164" fontId="5" fillId="0" borderId="9" xfId="4" applyNumberFormat="1" applyFont="1" applyFill="1" applyBorder="1" applyAlignment="1">
      <alignment horizontal="left" vertical="center"/>
    </xf>
    <xf numFmtId="166" fontId="5" fillId="0" borderId="9" xfId="4" applyNumberFormat="1" applyFont="1" applyFill="1" applyBorder="1" applyAlignment="1">
      <alignment horizontal="center" vertical="center" wrapText="1"/>
    </xf>
    <xf numFmtId="166" fontId="5" fillId="0" borderId="9" xfId="4" quotePrefix="1" applyNumberFormat="1" applyFont="1" applyFill="1" applyBorder="1" applyAlignment="1">
      <alignment horizontal="center" vertical="center" wrapText="1"/>
    </xf>
    <xf numFmtId="164" fontId="2" fillId="0" borderId="9" xfId="4" applyNumberFormat="1" applyFont="1" applyFill="1" applyBorder="1" applyAlignment="1">
      <alignment horizontal="left" vertical="center"/>
    </xf>
    <xf numFmtId="166" fontId="2" fillId="0" borderId="9" xfId="4" applyNumberFormat="1" applyFont="1" applyFill="1" applyBorder="1" applyAlignment="1">
      <alignment horizontal="center" vertical="center"/>
    </xf>
    <xf numFmtId="167" fontId="2" fillId="0" borderId="9" xfId="4" applyNumberFormat="1" applyFont="1" applyFill="1" applyBorder="1" applyAlignment="1">
      <alignment vertical="center"/>
    </xf>
    <xf numFmtId="167" fontId="2" fillId="0" borderId="9" xfId="4" applyNumberFormat="1" applyFont="1" applyFill="1" applyBorder="1" applyAlignment="1">
      <alignment horizontal="center" vertical="center"/>
    </xf>
    <xf numFmtId="168" fontId="2" fillId="0" borderId="9" xfId="4" applyNumberFormat="1" applyFont="1" applyFill="1" applyBorder="1" applyAlignment="1">
      <alignment vertical="center"/>
    </xf>
    <xf numFmtId="169" fontId="2" fillId="0" borderId="9" xfId="4" applyNumberFormat="1" applyFont="1" applyFill="1" applyBorder="1" applyAlignment="1">
      <alignment vertical="center"/>
    </xf>
    <xf numFmtId="166" fontId="2" fillId="0" borderId="9" xfId="4" applyNumberFormat="1" applyFont="1" applyFill="1" applyBorder="1" applyAlignment="1">
      <alignment horizontal="center" vertical="center" wrapText="1"/>
    </xf>
    <xf numFmtId="167" fontId="2" fillId="0" borderId="9" xfId="4" applyNumberFormat="1" applyFont="1" applyFill="1" applyBorder="1" applyAlignment="1">
      <alignment vertical="center" wrapText="1"/>
    </xf>
    <xf numFmtId="0" fontId="5" fillId="0" borderId="9" xfId="5" applyFont="1" applyBorder="1" applyAlignment="1">
      <alignment vertical="center" wrapText="1"/>
    </xf>
    <xf numFmtId="164" fontId="5" fillId="0" borderId="9" xfId="4" quotePrefix="1" applyNumberFormat="1" applyFont="1" applyFill="1" applyBorder="1" applyAlignment="1">
      <alignment horizontal="center" vertical="center" wrapText="1"/>
    </xf>
    <xf numFmtId="164" fontId="2" fillId="0" borderId="9" xfId="4" applyNumberFormat="1" applyFont="1" applyFill="1" applyBorder="1" applyAlignment="1">
      <alignment vertical="center" wrapText="1"/>
    </xf>
    <xf numFmtId="164" fontId="2" fillId="0" borderId="9" xfId="4" applyNumberFormat="1" applyFont="1" applyFill="1" applyBorder="1" applyAlignment="1">
      <alignment horizontal="center" vertical="center" wrapText="1"/>
    </xf>
    <xf numFmtId="168" fontId="5" fillId="0" borderId="9" xfId="4" applyNumberFormat="1" applyFont="1" applyFill="1" applyBorder="1" applyAlignment="1">
      <alignment vertical="center"/>
    </xf>
    <xf numFmtId="169" fontId="5" fillId="0" borderId="9" xfId="4" applyNumberFormat="1" applyFont="1" applyFill="1" applyBorder="1" applyAlignment="1">
      <alignment vertical="center"/>
    </xf>
    <xf numFmtId="164" fontId="5" fillId="0" borderId="9" xfId="4" applyNumberFormat="1" applyFont="1" applyFill="1" applyBorder="1" applyAlignment="1">
      <alignment vertical="center" wrapText="1"/>
    </xf>
    <xf numFmtId="164" fontId="5" fillId="0" borderId="9" xfId="4" applyNumberFormat="1" applyFont="1" applyFill="1" applyBorder="1" applyAlignment="1">
      <alignment horizontal="center" vertical="center" wrapText="1"/>
    </xf>
    <xf numFmtId="0" fontId="2" fillId="0" borderId="9" xfId="3" applyFont="1" applyBorder="1" applyAlignment="1">
      <alignment vertical="center" wrapText="1" shrinkToFit="1"/>
    </xf>
    <xf numFmtId="166" fontId="2" fillId="0" borderId="9" xfId="4" quotePrefix="1" applyNumberFormat="1" applyFont="1" applyFill="1" applyBorder="1" applyAlignment="1">
      <alignment horizontal="center" vertical="center" wrapText="1"/>
    </xf>
    <xf numFmtId="164" fontId="2" fillId="0" borderId="9" xfId="4" applyNumberFormat="1" applyFont="1" applyFill="1" applyBorder="1" applyAlignment="1">
      <alignment horizontal="left" vertical="center" wrapText="1"/>
    </xf>
    <xf numFmtId="167" fontId="2" fillId="0" borderId="9" xfId="4" applyNumberFormat="1" applyFont="1" applyFill="1" applyBorder="1" applyAlignment="1">
      <alignment horizontal="left" vertical="center" wrapText="1"/>
    </xf>
    <xf numFmtId="164" fontId="5" fillId="0" borderId="9" xfId="4" quotePrefix="1" applyNumberFormat="1" applyFont="1" applyFill="1" applyBorder="1" applyAlignment="1">
      <alignment vertical="center"/>
    </xf>
    <xf numFmtId="164" fontId="2" fillId="0" borderId="9" xfId="4" quotePrefix="1" applyNumberFormat="1" applyFont="1" applyFill="1" applyBorder="1" applyAlignment="1">
      <alignment vertical="center" wrapText="1"/>
    </xf>
    <xf numFmtId="164" fontId="5" fillId="0" borderId="9" xfId="4" quotePrefix="1" applyNumberFormat="1" applyFont="1" applyFill="1" applyBorder="1" applyAlignment="1">
      <alignment horizontal="left" vertical="center" wrapText="1"/>
    </xf>
    <xf numFmtId="164" fontId="5" fillId="0" borderId="9" xfId="4" applyNumberFormat="1" applyFont="1" applyFill="1" applyBorder="1" applyAlignment="1">
      <alignment horizontal="left" vertical="center" wrapText="1"/>
    </xf>
    <xf numFmtId="0" fontId="2" fillId="0" borderId="9" xfId="3" applyFont="1" applyBorder="1" applyAlignment="1">
      <alignment horizontal="center" vertical="center"/>
    </xf>
    <xf numFmtId="0" fontId="2" fillId="0" borderId="9" xfId="3" applyFont="1" applyBorder="1" applyAlignment="1">
      <alignment vertical="center"/>
    </xf>
    <xf numFmtId="166" fontId="6" fillId="0" borderId="9" xfId="4" applyNumberFormat="1" applyFont="1" applyFill="1" applyBorder="1" applyAlignment="1">
      <alignment horizontal="center" vertical="center"/>
    </xf>
    <xf numFmtId="164" fontId="6" fillId="0" borderId="9" xfId="4" applyNumberFormat="1" applyFont="1" applyFill="1" applyBorder="1" applyAlignment="1">
      <alignment horizontal="left" vertical="center"/>
    </xf>
    <xf numFmtId="164" fontId="6" fillId="0" borderId="9" xfId="4" applyNumberFormat="1" applyFont="1" applyFill="1" applyBorder="1" applyAlignment="1">
      <alignment horizontal="left" vertical="center" wrapText="1"/>
    </xf>
    <xf numFmtId="0" fontId="6" fillId="0" borderId="9" xfId="3" applyFont="1" applyBorder="1" applyAlignment="1">
      <alignment horizontal="center" vertical="center"/>
    </xf>
    <xf numFmtId="164" fontId="5" fillId="0" borderId="9" xfId="4" quotePrefix="1" applyNumberFormat="1" applyFont="1" applyFill="1" applyBorder="1" applyAlignment="1">
      <alignment vertical="center" wrapText="1"/>
    </xf>
    <xf numFmtId="0" fontId="2" fillId="0" borderId="9" xfId="6" quotePrefix="1" applyFont="1" applyBorder="1" applyAlignment="1">
      <alignment vertical="center" wrapText="1"/>
    </xf>
    <xf numFmtId="168" fontId="2" fillId="0" borderId="9" xfId="6" applyNumberFormat="1" applyFont="1" applyBorder="1" applyAlignment="1">
      <alignment horizontal="right" vertical="center"/>
    </xf>
    <xf numFmtId="164" fontId="8" fillId="0" borderId="9" xfId="2" applyNumberFormat="1" applyFont="1" applyFill="1" applyBorder="1" applyAlignment="1">
      <alignment horizontal="center" vertical="center"/>
    </xf>
    <xf numFmtId="164" fontId="10" fillId="0" borderId="9" xfId="1" applyNumberFormat="1" applyFont="1" applyFill="1" applyBorder="1" applyAlignment="1">
      <alignment vertical="center"/>
    </xf>
    <xf numFmtId="167" fontId="2" fillId="0" borderId="9" xfId="4" applyNumberFormat="1" applyFont="1" applyFill="1" applyBorder="1" applyAlignment="1">
      <alignment horizontal="left" vertical="center"/>
    </xf>
    <xf numFmtId="168" fontId="2" fillId="0" borderId="9" xfId="4" applyNumberFormat="1" applyFont="1" applyFill="1" applyBorder="1" applyAlignment="1">
      <alignment horizontal="center" vertical="center" wrapText="1"/>
    </xf>
    <xf numFmtId="169" fontId="2" fillId="0" borderId="9" xfId="4" applyNumberFormat="1" applyFont="1" applyFill="1" applyBorder="1" applyAlignment="1">
      <alignment horizontal="center" vertical="center" wrapText="1"/>
    </xf>
    <xf numFmtId="167" fontId="2" fillId="0" borderId="9" xfId="4" applyNumberFormat="1" applyFont="1" applyFill="1" applyBorder="1" applyAlignment="1">
      <alignment horizontal="center" vertical="center" wrapText="1"/>
    </xf>
    <xf numFmtId="167" fontId="5" fillId="0" borderId="9" xfId="4" applyNumberFormat="1" applyFont="1" applyFill="1" applyBorder="1" applyAlignment="1">
      <alignment vertical="center"/>
    </xf>
    <xf numFmtId="0" fontId="2" fillId="0" borderId="9" xfId="5" applyFont="1" applyBorder="1" applyAlignment="1">
      <alignment horizontal="left" vertical="center" wrapText="1"/>
    </xf>
    <xf numFmtId="0" fontId="5" fillId="0" borderId="9" xfId="4" quotePrefix="1" applyNumberFormat="1" applyFont="1" applyFill="1" applyBorder="1" applyAlignment="1">
      <alignment horizontal="center" vertical="center"/>
    </xf>
    <xf numFmtId="0" fontId="2" fillId="0" borderId="9" xfId="4" quotePrefix="1" applyNumberFormat="1" applyFont="1" applyFill="1" applyBorder="1" applyAlignment="1">
      <alignment horizontal="center" vertical="center"/>
    </xf>
    <xf numFmtId="164" fontId="11" fillId="0" borderId="9" xfId="4" applyNumberFormat="1" applyFont="1" applyFill="1" applyBorder="1" applyAlignment="1">
      <alignment vertical="center"/>
    </xf>
    <xf numFmtId="166" fontId="5" fillId="0" borderId="9" xfId="4" applyNumberFormat="1" applyFont="1" applyFill="1" applyBorder="1" applyAlignment="1">
      <alignment horizontal="left" vertical="center"/>
    </xf>
    <xf numFmtId="166" fontId="2" fillId="0" borderId="9" xfId="4" applyNumberFormat="1" applyFont="1" applyFill="1" applyBorder="1" applyAlignment="1">
      <alignment horizontal="left" vertical="center"/>
    </xf>
    <xf numFmtId="164" fontId="2" fillId="0" borderId="9" xfId="4" quotePrefix="1" applyNumberFormat="1" applyFont="1" applyFill="1" applyBorder="1" applyAlignment="1">
      <alignment horizontal="left" vertical="center" wrapText="1"/>
    </xf>
    <xf numFmtId="0" fontId="2" fillId="0" borderId="9" xfId="5" applyFont="1" applyBorder="1" applyAlignment="1">
      <alignment horizontal="center" vertical="center" wrapText="1"/>
    </xf>
    <xf numFmtId="49" fontId="2" fillId="0" borderId="9" xfId="4" applyNumberFormat="1" applyFont="1" applyFill="1" applyBorder="1" applyAlignment="1">
      <alignment horizontal="left" vertical="center" wrapText="1"/>
    </xf>
    <xf numFmtId="0" fontId="5" fillId="0" borderId="9" xfId="5" quotePrefix="1" applyFont="1" applyBorder="1" applyAlignment="1">
      <alignment horizontal="center" vertical="center" wrapText="1"/>
    </xf>
    <xf numFmtId="0" fontId="2" fillId="0" borderId="9" xfId="7" applyFont="1" applyBorder="1" applyAlignment="1">
      <alignment horizontal="left" vertical="center" wrapText="1"/>
    </xf>
    <xf numFmtId="0" fontId="5" fillId="0" borderId="9" xfId="7" applyFont="1" applyBorder="1" applyAlignment="1">
      <alignment horizontal="center" vertical="center"/>
    </xf>
    <xf numFmtId="0" fontId="2" fillId="0" borderId="9" xfId="3" applyFont="1" applyBorder="1" applyAlignment="1">
      <alignment vertical="center" wrapText="1"/>
    </xf>
    <xf numFmtId="168" fontId="2" fillId="0" borderId="9" xfId="4" applyNumberFormat="1" applyFont="1" applyFill="1" applyBorder="1" applyAlignment="1">
      <alignment vertical="center" wrapText="1"/>
    </xf>
    <xf numFmtId="169" fontId="2" fillId="0" borderId="9" xfId="4" applyNumberFormat="1" applyFont="1" applyFill="1" applyBorder="1" applyAlignment="1">
      <alignment vertical="center" wrapText="1"/>
    </xf>
    <xf numFmtId="0" fontId="2" fillId="0" borderId="9" xfId="6" applyFont="1" applyBorder="1" applyAlignment="1">
      <alignment horizontal="center" vertical="center"/>
    </xf>
    <xf numFmtId="164" fontId="2" fillId="0" borderId="10" xfId="8" applyNumberFormat="1" applyFont="1" applyFill="1" applyBorder="1" applyAlignment="1">
      <alignment vertical="center" wrapText="1"/>
    </xf>
    <xf numFmtId="49" fontId="2" fillId="0" borderId="10" xfId="8" applyNumberFormat="1" applyFont="1" applyFill="1" applyBorder="1" applyAlignment="1">
      <alignment vertical="center" wrapText="1"/>
    </xf>
    <xf numFmtId="164" fontId="2" fillId="0" borderId="10" xfId="8" applyNumberFormat="1" applyFont="1" applyFill="1" applyBorder="1" applyAlignment="1">
      <alignment horizontal="center" vertical="center" wrapText="1"/>
    </xf>
    <xf numFmtId="0" fontId="2" fillId="0" borderId="10" xfId="6" applyFont="1" applyBorder="1" applyAlignment="1">
      <alignment horizontal="center" vertical="center"/>
    </xf>
    <xf numFmtId="171" fontId="2" fillId="0" borderId="9" xfId="5" quotePrefix="1" applyNumberFormat="1" applyFont="1" applyBorder="1" applyAlignment="1">
      <alignment horizontal="center" vertical="center"/>
    </xf>
    <xf numFmtId="0" fontId="2" fillId="0" borderId="9" xfId="9" applyFont="1" applyBorder="1" applyAlignment="1">
      <alignment horizontal="left" vertical="center" wrapText="1"/>
    </xf>
    <xf numFmtId="164" fontId="2" fillId="0" borderId="9" xfId="8" applyNumberFormat="1" applyFont="1" applyFill="1" applyBorder="1" applyAlignment="1">
      <alignment vertical="center" wrapText="1"/>
    </xf>
    <xf numFmtId="164" fontId="5" fillId="0" borderId="11" xfId="4" applyNumberFormat="1" applyFont="1" applyFill="1" applyBorder="1" applyAlignment="1">
      <alignment horizontal="left" vertical="center"/>
    </xf>
    <xf numFmtId="0" fontId="2" fillId="0" borderId="10" xfId="6" applyFont="1" applyBorder="1" applyAlignment="1">
      <alignment vertical="center" wrapText="1"/>
    </xf>
    <xf numFmtId="0" fontId="2" fillId="0" borderId="10" xfId="9" applyFont="1" applyBorder="1" applyAlignment="1">
      <alignment horizontal="left" vertical="center" wrapText="1"/>
    </xf>
    <xf numFmtId="164" fontId="13" fillId="0" borderId="9" xfId="4" applyNumberFormat="1" applyFont="1" applyFill="1" applyBorder="1" applyAlignment="1">
      <alignment vertical="center"/>
    </xf>
    <xf numFmtId="164" fontId="2" fillId="0" borderId="9" xfId="10" applyNumberFormat="1" applyFont="1" applyFill="1" applyBorder="1" applyAlignment="1">
      <alignment vertical="center" wrapText="1"/>
    </xf>
    <xf numFmtId="172" fontId="2" fillId="0" borderId="9" xfId="4" quotePrefix="1" applyNumberFormat="1" applyFont="1" applyFill="1" applyBorder="1" applyAlignment="1">
      <alignment vertical="center" wrapText="1"/>
    </xf>
    <xf numFmtId="173" fontId="2" fillId="0" borderId="9" xfId="11" applyFont="1" applyFill="1" applyBorder="1" applyAlignment="1" applyProtection="1">
      <alignment vertical="center" wrapText="1"/>
    </xf>
    <xf numFmtId="173" fontId="5" fillId="0" borderId="9" xfId="11" applyFont="1" applyFill="1" applyBorder="1" applyAlignment="1" applyProtection="1">
      <alignment vertical="center" wrapText="1"/>
    </xf>
    <xf numFmtId="173" fontId="6" fillId="0" borderId="9" xfId="11" applyFont="1" applyFill="1" applyBorder="1" applyAlignment="1" applyProtection="1">
      <alignment vertical="center" wrapText="1"/>
    </xf>
    <xf numFmtId="164" fontId="6" fillId="0" borderId="9" xfId="4" applyNumberFormat="1" applyFont="1" applyFill="1" applyBorder="1" applyAlignment="1">
      <alignment horizontal="center" vertical="center" wrapText="1"/>
    </xf>
    <xf numFmtId="168" fontId="6" fillId="0" borderId="9" xfId="4" applyNumberFormat="1" applyFont="1" applyFill="1" applyBorder="1" applyAlignment="1">
      <alignment vertical="center"/>
    </xf>
    <xf numFmtId="169" fontId="6" fillId="0" borderId="9" xfId="4" applyNumberFormat="1" applyFont="1" applyFill="1" applyBorder="1" applyAlignment="1">
      <alignment vertical="center"/>
    </xf>
    <xf numFmtId="164" fontId="6" fillId="0" borderId="9" xfId="4" applyNumberFormat="1" applyFont="1" applyFill="1" applyBorder="1" applyAlignment="1">
      <alignment horizontal="center" vertical="center"/>
    </xf>
    <xf numFmtId="0" fontId="13" fillId="0" borderId="9" xfId="5" applyFont="1" applyBorder="1" applyAlignment="1">
      <alignment vertical="center" wrapText="1"/>
    </xf>
    <xf numFmtId="174" fontId="5" fillId="0" borderId="9" xfId="12" applyNumberFormat="1" applyFont="1" applyFill="1" applyBorder="1" applyAlignment="1">
      <alignment vertical="center" wrapText="1"/>
    </xf>
    <xf numFmtId="174" fontId="2" fillId="0" borderId="9" xfId="12" applyNumberFormat="1" applyFont="1" applyFill="1" applyBorder="1" applyAlignment="1">
      <alignment vertical="center" wrapText="1"/>
    </xf>
    <xf numFmtId="174" fontId="6" fillId="0" borderId="9" xfId="12" applyNumberFormat="1" applyFont="1" applyFill="1" applyBorder="1" applyAlignment="1">
      <alignment vertical="center" wrapText="1"/>
    </xf>
    <xf numFmtId="164" fontId="6" fillId="0" borderId="9" xfId="4" quotePrefix="1" applyNumberFormat="1" applyFont="1" applyFill="1" applyBorder="1" applyAlignment="1">
      <alignment horizontal="center" vertical="center"/>
    </xf>
    <xf numFmtId="164" fontId="16" fillId="2" borderId="0" xfId="13" applyNumberFormat="1" applyFont="1" applyFill="1" applyAlignment="1">
      <alignment horizontal="left" vertical="center"/>
    </xf>
    <xf numFmtId="164" fontId="17" fillId="2" borderId="0" xfId="13" applyNumberFormat="1" applyFont="1" applyFill="1" applyAlignment="1">
      <alignment horizontal="center" vertical="center"/>
    </xf>
    <xf numFmtId="175" fontId="3" fillId="2" borderId="0" xfId="12" applyNumberFormat="1" applyFill="1" applyAlignment="1">
      <alignment vertical="center"/>
    </xf>
    <xf numFmtId="174" fontId="16" fillId="2" borderId="0" xfId="12" applyNumberFormat="1" applyFont="1" applyFill="1" applyAlignment="1">
      <alignment vertical="center"/>
    </xf>
    <xf numFmtId="49" fontId="16" fillId="2" borderId="0" xfId="5" applyNumberFormat="1" applyFont="1" applyFill="1" applyAlignment="1">
      <alignment horizontal="center" vertical="center" wrapText="1"/>
    </xf>
    <xf numFmtId="164" fontId="16" fillId="2" borderId="0" xfId="10" applyNumberFormat="1" applyFont="1" applyFill="1" applyBorder="1" applyAlignment="1">
      <alignment vertical="center"/>
    </xf>
    <xf numFmtId="164" fontId="16" fillId="2" borderId="0" xfId="10" applyNumberFormat="1" applyFont="1" applyFill="1" applyAlignment="1">
      <alignment vertical="center"/>
    </xf>
    <xf numFmtId="49" fontId="13" fillId="2" borderId="9" xfId="12" applyNumberFormat="1" applyFont="1" applyFill="1" applyBorder="1" applyAlignment="1">
      <alignment horizontal="center" vertical="center" wrapText="1"/>
    </xf>
    <xf numFmtId="174" fontId="13" fillId="2" borderId="9" xfId="12" applyNumberFormat="1" applyFont="1" applyFill="1" applyBorder="1" applyAlignment="1">
      <alignment horizontal="left" vertical="center" wrapText="1"/>
    </xf>
    <xf numFmtId="164" fontId="13" fillId="2" borderId="9" xfId="14" applyNumberFormat="1" applyFont="1" applyFill="1" applyBorder="1" applyAlignment="1">
      <alignment vertical="center" wrapText="1"/>
    </xf>
    <xf numFmtId="49" fontId="16" fillId="2" borderId="9" xfId="12" applyNumberFormat="1" applyFont="1" applyFill="1" applyBorder="1" applyAlignment="1">
      <alignment horizontal="center" vertical="center" wrapText="1"/>
    </xf>
    <xf numFmtId="174" fontId="16" fillId="2" borderId="9" xfId="12" applyNumberFormat="1" applyFont="1" applyFill="1" applyBorder="1" applyAlignment="1">
      <alignment horizontal="left" vertical="center" wrapText="1"/>
    </xf>
    <xf numFmtId="164" fontId="16" fillId="0" borderId="9" xfId="14" applyNumberFormat="1" applyFont="1" applyFill="1" applyBorder="1" applyAlignment="1">
      <alignment vertical="center" wrapText="1"/>
    </xf>
    <xf numFmtId="49" fontId="13" fillId="2" borderId="9" xfId="12" quotePrefix="1" applyNumberFormat="1" applyFont="1" applyFill="1" applyBorder="1" applyAlignment="1">
      <alignment horizontal="center" vertical="center" wrapText="1"/>
    </xf>
    <xf numFmtId="174" fontId="13" fillId="2" borderId="9" xfId="12" applyNumberFormat="1" applyFont="1" applyFill="1" applyBorder="1" applyAlignment="1">
      <alignment vertical="center" wrapText="1"/>
    </xf>
    <xf numFmtId="164" fontId="13" fillId="2" borderId="9" xfId="12" applyNumberFormat="1" applyFont="1" applyFill="1" applyBorder="1" applyAlignment="1">
      <alignment vertical="center" wrapText="1"/>
    </xf>
    <xf numFmtId="49" fontId="16" fillId="2" borderId="9" xfId="12" quotePrefix="1" applyNumberFormat="1" applyFont="1" applyFill="1" applyBorder="1" applyAlignment="1">
      <alignment horizontal="center" vertical="center" wrapText="1"/>
    </xf>
    <xf numFmtId="174" fontId="16" fillId="2" borderId="9" xfId="12" applyNumberFormat="1" applyFont="1" applyFill="1" applyBorder="1" applyAlignment="1">
      <alignment vertical="center" wrapText="1"/>
    </xf>
    <xf numFmtId="175" fontId="13" fillId="2" borderId="9" xfId="12" applyNumberFormat="1" applyFont="1" applyFill="1" applyBorder="1" applyAlignment="1">
      <alignment vertical="center" wrapText="1"/>
    </xf>
    <xf numFmtId="175" fontId="13" fillId="2" borderId="9" xfId="12" applyNumberFormat="1" applyFont="1" applyFill="1" applyBorder="1" applyAlignment="1">
      <alignment horizontal="center" vertical="center" wrapText="1"/>
    </xf>
    <xf numFmtId="175" fontId="16" fillId="2" borderId="9" xfId="12" applyNumberFormat="1" applyFont="1" applyFill="1" applyBorder="1" applyAlignment="1">
      <alignment horizontal="center" vertical="center" wrapText="1"/>
    </xf>
    <xf numFmtId="164" fontId="16" fillId="2" borderId="9" xfId="14" applyNumberFormat="1" applyFont="1" applyFill="1" applyBorder="1" applyAlignment="1">
      <alignment vertical="center" wrapText="1"/>
    </xf>
    <xf numFmtId="49" fontId="12" fillId="2" borderId="9" xfId="12" quotePrefix="1" applyNumberFormat="1" applyFont="1" applyFill="1" applyBorder="1" applyAlignment="1">
      <alignment horizontal="center" vertical="center" wrapText="1"/>
    </xf>
    <xf numFmtId="174" fontId="12" fillId="2" borderId="9" xfId="12" applyNumberFormat="1" applyFont="1" applyFill="1" applyBorder="1" applyAlignment="1">
      <alignment vertical="center" wrapText="1"/>
    </xf>
    <xf numFmtId="164" fontId="16" fillId="2" borderId="9" xfId="10" applyNumberFormat="1" applyFont="1" applyFill="1" applyBorder="1" applyAlignment="1">
      <alignment vertical="center" wrapText="1"/>
    </xf>
    <xf numFmtId="175" fontId="12" fillId="2" borderId="9" xfId="12" applyNumberFormat="1" applyFont="1" applyFill="1" applyBorder="1" applyAlignment="1">
      <alignment horizontal="center" vertical="center" wrapText="1"/>
    </xf>
    <xf numFmtId="174" fontId="16" fillId="0" borderId="9" xfId="12" applyNumberFormat="1" applyFont="1" applyFill="1" applyBorder="1" applyAlignment="1">
      <alignment vertical="center" wrapText="1"/>
    </xf>
    <xf numFmtId="174" fontId="12" fillId="0" borderId="9" xfId="12" applyNumberFormat="1" applyFont="1" applyFill="1" applyBorder="1" applyAlignment="1">
      <alignment vertical="center" wrapText="1"/>
    </xf>
    <xf numFmtId="164" fontId="13" fillId="2" borderId="9" xfId="10" applyNumberFormat="1" applyFont="1" applyFill="1" applyBorder="1" applyAlignment="1">
      <alignment vertical="center" wrapText="1"/>
    </xf>
    <xf numFmtId="164" fontId="12" fillId="2" borderId="9" xfId="12" applyNumberFormat="1" applyFont="1" applyFill="1" applyBorder="1" applyAlignment="1">
      <alignment vertical="center" wrapText="1"/>
    </xf>
    <xf numFmtId="174" fontId="12" fillId="2" borderId="6" xfId="12" applyNumberFormat="1" applyFont="1" applyFill="1" applyBorder="1" applyAlignment="1">
      <alignment vertical="center" wrapText="1"/>
    </xf>
    <xf numFmtId="164" fontId="13" fillId="2" borderId="9" xfId="10" applyNumberFormat="1" applyFont="1" applyFill="1" applyBorder="1" applyAlignment="1">
      <alignment horizontal="left" vertical="center" wrapText="1"/>
    </xf>
    <xf numFmtId="49" fontId="13" fillId="2" borderId="9" xfId="5" applyNumberFormat="1" applyFont="1" applyFill="1" applyBorder="1" applyAlignment="1">
      <alignment horizontal="center" vertical="center" wrapText="1"/>
    </xf>
    <xf numFmtId="176" fontId="13" fillId="2" borderId="9" xfId="15" applyNumberFormat="1" applyFont="1" applyFill="1" applyBorder="1" applyAlignment="1">
      <alignment vertical="center" wrapText="1"/>
    </xf>
    <xf numFmtId="164" fontId="12" fillId="2" borderId="9" xfId="10" applyNumberFormat="1" applyFont="1" applyFill="1" applyBorder="1" applyAlignment="1">
      <alignment vertical="center" wrapText="1"/>
    </xf>
    <xf numFmtId="175" fontId="13" fillId="2" borderId="9" xfId="12" quotePrefix="1" applyNumberFormat="1" applyFont="1" applyFill="1" applyBorder="1" applyAlignment="1">
      <alignment horizontal="center" vertical="center" wrapText="1"/>
    </xf>
    <xf numFmtId="49" fontId="16" fillId="2" borderId="9" xfId="5" applyNumberFormat="1" applyFont="1" applyFill="1" applyBorder="1" applyAlignment="1">
      <alignment horizontal="center" vertical="center" wrapText="1"/>
    </xf>
    <xf numFmtId="0" fontId="16" fillId="2" borderId="9" xfId="5" applyFont="1" applyFill="1" applyBorder="1" applyAlignment="1">
      <alignment vertical="center" wrapText="1"/>
    </xf>
    <xf numFmtId="164" fontId="16" fillId="0" borderId="9" xfId="10" applyNumberFormat="1" applyFont="1" applyFill="1" applyBorder="1" applyAlignment="1">
      <alignment vertical="center" wrapText="1"/>
    </xf>
    <xf numFmtId="175" fontId="16" fillId="2" borderId="9" xfId="12" quotePrefix="1" applyNumberFormat="1" applyFont="1" applyFill="1" applyBorder="1" applyAlignment="1">
      <alignment horizontal="center" vertical="center" wrapText="1"/>
    </xf>
    <xf numFmtId="0" fontId="3" fillId="0" borderId="9" xfId="0" applyFont="1" applyBorder="1" applyAlignment="1">
      <alignment vertical="center" wrapText="1"/>
    </xf>
    <xf numFmtId="49" fontId="16" fillId="2" borderId="9" xfId="5" quotePrefix="1" applyNumberFormat="1" applyFont="1" applyFill="1" applyBorder="1" applyAlignment="1">
      <alignment horizontal="center" vertical="center" wrapText="1"/>
    </xf>
    <xf numFmtId="164" fontId="16" fillId="2" borderId="9" xfId="5" applyNumberFormat="1" applyFont="1" applyFill="1" applyBorder="1" applyAlignment="1">
      <alignment vertical="center" wrapText="1"/>
    </xf>
    <xf numFmtId="0" fontId="13" fillId="2" borderId="9" xfId="5" applyFont="1" applyFill="1" applyBorder="1" applyAlignment="1">
      <alignment vertical="center" wrapText="1"/>
    </xf>
    <xf numFmtId="174" fontId="16" fillId="2" borderId="9" xfId="10" applyNumberFormat="1" applyFont="1" applyFill="1" applyBorder="1" applyAlignment="1">
      <alignment vertical="center" wrapText="1"/>
    </xf>
    <xf numFmtId="174" fontId="16" fillId="2" borderId="9" xfId="12" applyNumberFormat="1" applyFont="1" applyFill="1" applyBorder="1" applyAlignment="1">
      <alignment vertical="center"/>
    </xf>
    <xf numFmtId="174" fontId="16" fillId="2" borderId="9" xfId="12" applyNumberFormat="1" applyFont="1" applyFill="1" applyBorder="1" applyAlignment="1">
      <alignment horizontal="center" vertical="center" wrapText="1"/>
    </xf>
    <xf numFmtId="175" fontId="3" fillId="2" borderId="9" xfId="12" applyNumberFormat="1" applyFill="1" applyBorder="1" applyAlignment="1">
      <alignment vertical="center" wrapText="1"/>
    </xf>
    <xf numFmtId="49" fontId="2" fillId="2" borderId="0" xfId="10" applyNumberFormat="1" applyFont="1" applyFill="1" applyAlignment="1">
      <alignment horizontal="left"/>
    </xf>
    <xf numFmtId="164" fontId="2" fillId="2" borderId="0" xfId="10" applyNumberFormat="1" applyFont="1" applyFill="1" applyAlignment="1"/>
    <xf numFmtId="0" fontId="20" fillId="2" borderId="0" xfId="16" applyFont="1" applyFill="1"/>
    <xf numFmtId="174" fontId="21" fillId="2" borderId="0" xfId="12" applyNumberFormat="1" applyFont="1" applyFill="1"/>
    <xf numFmtId="49" fontId="4" fillId="2" borderId="0" xfId="10" applyNumberFormat="1" applyFont="1" applyFill="1" applyBorder="1" applyAlignment="1">
      <alignment horizontal="left"/>
    </xf>
    <xf numFmtId="0" fontId="22" fillId="2" borderId="0" xfId="16" applyFont="1" applyFill="1"/>
    <xf numFmtId="174" fontId="20" fillId="2" borderId="0" xfId="16" applyNumberFormat="1" applyFont="1" applyFill="1"/>
    <xf numFmtId="174" fontId="2" fillId="2" borderId="0" xfId="12" applyNumberFormat="1" applyFont="1" applyFill="1" applyAlignment="1">
      <alignment horizontal="center"/>
    </xf>
    <xf numFmtId="174" fontId="2" fillId="2" borderId="0" xfId="12" applyNumberFormat="1" applyFont="1" applyFill="1"/>
    <xf numFmtId="49" fontId="5" fillId="2" borderId="8" xfId="12" applyNumberFormat="1" applyFont="1" applyFill="1" applyBorder="1" applyAlignment="1">
      <alignment horizontal="center" vertical="center" wrapText="1"/>
    </xf>
    <xf numFmtId="174" fontId="5" fillId="2" borderId="8" xfId="12" applyNumberFormat="1" applyFont="1" applyFill="1" applyBorder="1" applyAlignment="1">
      <alignment horizontal="left" vertical="center" wrapText="1"/>
    </xf>
    <xf numFmtId="164" fontId="5" fillId="2" borderId="8" xfId="17" applyNumberFormat="1" applyFont="1" applyFill="1" applyBorder="1" applyAlignment="1">
      <alignment horizontal="right" vertical="center" wrapText="1"/>
    </xf>
    <xf numFmtId="49" fontId="5" fillId="2" borderId="9" xfId="12" applyNumberFormat="1" applyFont="1" applyFill="1" applyBorder="1" applyAlignment="1">
      <alignment horizontal="center" vertical="center" wrapText="1"/>
    </xf>
    <xf numFmtId="174" fontId="5" fillId="2" borderId="9" xfId="12" applyNumberFormat="1" applyFont="1" applyFill="1" applyBorder="1" applyAlignment="1">
      <alignment horizontal="left" vertical="center" wrapText="1"/>
    </xf>
    <xf numFmtId="49" fontId="2" fillId="2" borderId="9" xfId="16" applyNumberFormat="1" applyFont="1" applyFill="1" applyBorder="1"/>
    <xf numFmtId="174" fontId="2" fillId="2" borderId="9" xfId="12" applyNumberFormat="1" applyFont="1" applyFill="1" applyBorder="1" applyAlignment="1">
      <alignment horizontal="left" vertical="center" wrapText="1"/>
    </xf>
    <xf numFmtId="164" fontId="5" fillId="2" borderId="9" xfId="17" applyNumberFormat="1" applyFont="1" applyFill="1" applyBorder="1" applyAlignment="1">
      <alignment horizontal="right" vertical="center" wrapText="1"/>
    </xf>
    <xf numFmtId="174" fontId="5" fillId="2" borderId="9" xfId="12" applyNumberFormat="1" applyFont="1" applyFill="1" applyBorder="1" applyAlignment="1">
      <alignment horizontal="right" vertical="center" wrapText="1"/>
    </xf>
    <xf numFmtId="0" fontId="5" fillId="2" borderId="9" xfId="16" applyFont="1" applyFill="1" applyBorder="1" applyAlignment="1">
      <alignment horizontal="right"/>
    </xf>
    <xf numFmtId="0" fontId="2" fillId="2" borderId="9" xfId="16" applyFont="1" applyFill="1" applyBorder="1" applyAlignment="1">
      <alignment horizontal="right"/>
    </xf>
    <xf numFmtId="174" fontId="2" fillId="2" borderId="9" xfId="12" applyNumberFormat="1" applyFont="1" applyFill="1" applyBorder="1" applyAlignment="1">
      <alignment horizontal="right" vertical="center" wrapText="1"/>
    </xf>
    <xf numFmtId="49" fontId="5" fillId="2" borderId="9" xfId="12" quotePrefix="1" applyNumberFormat="1" applyFont="1" applyFill="1" applyBorder="1" applyAlignment="1">
      <alignment horizontal="center" vertical="center" wrapText="1"/>
    </xf>
    <xf numFmtId="174" fontId="5" fillId="2" borderId="9" xfId="12" applyNumberFormat="1" applyFont="1" applyFill="1" applyBorder="1" applyAlignment="1">
      <alignment vertical="center" wrapText="1"/>
    </xf>
    <xf numFmtId="49" fontId="2" fillId="2" borderId="9" xfId="12" quotePrefix="1" applyNumberFormat="1" applyFont="1" applyFill="1" applyBorder="1" applyAlignment="1">
      <alignment horizontal="center" vertical="center" wrapText="1"/>
    </xf>
    <xf numFmtId="174" fontId="2" fillId="2" borderId="9" xfId="12" applyNumberFormat="1" applyFont="1" applyFill="1" applyBorder="1" applyAlignment="1">
      <alignment vertical="center" wrapText="1"/>
    </xf>
    <xf numFmtId="49" fontId="6" fillId="2" borderId="9" xfId="12" quotePrefix="1" applyNumberFormat="1" applyFont="1" applyFill="1" applyBorder="1" applyAlignment="1">
      <alignment horizontal="center" vertical="center" wrapText="1"/>
    </xf>
    <xf numFmtId="174" fontId="6" fillId="2" borderId="9" xfId="12" applyNumberFormat="1" applyFont="1" applyFill="1" applyBorder="1" applyAlignment="1">
      <alignment vertical="center" wrapText="1"/>
    </xf>
    <xf numFmtId="164" fontId="5" fillId="2" borderId="9" xfId="12" applyNumberFormat="1" applyFont="1" applyFill="1" applyBorder="1" applyAlignment="1">
      <alignment horizontal="right" vertical="center" wrapText="1"/>
    </xf>
    <xf numFmtId="174" fontId="6" fillId="2" borderId="9" xfId="12" applyNumberFormat="1" applyFont="1" applyFill="1" applyBorder="1" applyAlignment="1">
      <alignment horizontal="right" vertical="center" wrapText="1"/>
    </xf>
    <xf numFmtId="164" fontId="2" fillId="2" borderId="9" xfId="10" applyNumberFormat="1" applyFont="1" applyFill="1" applyBorder="1" applyAlignment="1">
      <alignment horizontal="right" vertical="center" wrapText="1"/>
    </xf>
    <xf numFmtId="49" fontId="2" fillId="2" borderId="9" xfId="12" applyNumberFormat="1" applyFont="1" applyFill="1" applyBorder="1" applyAlignment="1">
      <alignment horizontal="center" vertical="center" wrapText="1"/>
    </xf>
    <xf numFmtId="164" fontId="5" fillId="2" borderId="9" xfId="10" applyNumberFormat="1" applyFont="1" applyFill="1" applyBorder="1" applyAlignment="1">
      <alignment horizontal="left" vertical="center" wrapText="1"/>
    </xf>
    <xf numFmtId="164" fontId="5" fillId="2" borderId="9" xfId="10" applyNumberFormat="1" applyFont="1" applyFill="1" applyBorder="1" applyAlignment="1">
      <alignment horizontal="right" vertical="center" wrapText="1"/>
    </xf>
    <xf numFmtId="174" fontId="12" fillId="2" borderId="9" xfId="12" applyNumberFormat="1" applyFont="1" applyFill="1" applyBorder="1" applyAlignment="1">
      <alignment horizontal="right" vertical="center" wrapText="1"/>
    </xf>
    <xf numFmtId="164" fontId="2" fillId="2" borderId="9" xfId="17" applyNumberFormat="1" applyFont="1" applyFill="1" applyBorder="1" applyAlignment="1">
      <alignment horizontal="right" vertical="center" wrapText="1"/>
    </xf>
    <xf numFmtId="164" fontId="2" fillId="2" borderId="9" xfId="12" applyNumberFormat="1" applyFont="1" applyFill="1" applyBorder="1" applyAlignment="1">
      <alignment horizontal="right" vertical="center" wrapText="1"/>
    </xf>
    <xf numFmtId="164" fontId="12" fillId="2" borderId="9" xfId="17" applyNumberFormat="1" applyFont="1" applyFill="1" applyBorder="1" applyAlignment="1">
      <alignment horizontal="right" vertical="center" wrapText="1"/>
    </xf>
    <xf numFmtId="49" fontId="2" fillId="2" borderId="15" xfId="12" quotePrefix="1" applyNumberFormat="1" applyFont="1" applyFill="1" applyBorder="1" applyAlignment="1">
      <alignment horizontal="center" vertical="center" wrapText="1"/>
    </xf>
    <xf numFmtId="174" fontId="2" fillId="2" borderId="15" xfId="12" applyNumberFormat="1" applyFont="1" applyFill="1" applyBorder="1" applyAlignment="1">
      <alignment horizontal="left" vertical="center" wrapText="1"/>
    </xf>
    <xf numFmtId="174" fontId="2" fillId="2" borderId="15" xfId="12" applyNumberFormat="1" applyFont="1" applyFill="1" applyBorder="1" applyAlignment="1">
      <alignment horizontal="right" vertical="center" wrapText="1"/>
    </xf>
    <xf numFmtId="164" fontId="2" fillId="2" borderId="15" xfId="17" applyNumberFormat="1" applyFont="1" applyFill="1" applyBorder="1" applyAlignment="1">
      <alignment horizontal="right" vertical="center" wrapText="1"/>
    </xf>
    <xf numFmtId="174" fontId="13" fillId="0" borderId="0" xfId="12" applyNumberFormat="1" applyFont="1" applyFill="1" applyBorder="1" applyAlignment="1" applyProtection="1">
      <alignment horizontal="left" vertical="center"/>
    </xf>
    <xf numFmtId="174" fontId="16" fillId="0" borderId="0" xfId="12" applyNumberFormat="1" applyFont="1" applyFill="1" applyBorder="1" applyAlignment="1" applyProtection="1">
      <alignment vertical="center"/>
    </xf>
    <xf numFmtId="174" fontId="13" fillId="0" borderId="0" xfId="12" applyNumberFormat="1" applyFont="1" applyFill="1" applyBorder="1" applyAlignment="1" applyProtection="1">
      <alignment vertical="center"/>
    </xf>
    <xf numFmtId="174" fontId="23" fillId="0" borderId="0" xfId="12" applyNumberFormat="1" applyFont="1" applyFill="1" applyBorder="1" applyAlignment="1" applyProtection="1">
      <alignment vertical="center"/>
    </xf>
    <xf numFmtId="175" fontId="16" fillId="0" borderId="0" xfId="12" applyNumberFormat="1" applyFont="1" applyFill="1" applyBorder="1" applyAlignment="1" applyProtection="1">
      <alignment vertical="center"/>
    </xf>
    <xf numFmtId="3" fontId="13" fillId="0" borderId="0" xfId="12" applyNumberFormat="1" applyFont="1" applyFill="1" applyBorder="1" applyAlignment="1" applyProtection="1">
      <alignment vertical="center"/>
    </xf>
    <xf numFmtId="174" fontId="24" fillId="0" borderId="0" xfId="12" applyNumberFormat="1" applyFont="1" applyFill="1" applyBorder="1" applyAlignment="1" applyProtection="1">
      <alignment horizontal="center" vertical="center"/>
    </xf>
    <xf numFmtId="173" fontId="24" fillId="0" borderId="0" xfId="12" applyFont="1" applyFill="1" applyBorder="1" applyAlignment="1" applyProtection="1">
      <alignment horizontal="right" vertical="center"/>
    </xf>
    <xf numFmtId="173" fontId="24" fillId="0" borderId="0" xfId="12" applyFont="1" applyFill="1" applyBorder="1" applyAlignment="1" applyProtection="1">
      <alignment vertical="center"/>
    </xf>
    <xf numFmtId="174" fontId="24" fillId="0" borderId="0" xfId="12" applyNumberFormat="1" applyFont="1" applyFill="1" applyBorder="1" applyAlignment="1" applyProtection="1">
      <alignment vertical="center"/>
    </xf>
    <xf numFmtId="173" fontId="23" fillId="0" borderId="0" xfId="12" applyFont="1" applyFill="1" applyBorder="1" applyAlignment="1" applyProtection="1">
      <alignment vertical="center"/>
    </xf>
    <xf numFmtId="173" fontId="16" fillId="0" borderId="0" xfId="12" applyFont="1" applyFill="1" applyBorder="1" applyAlignment="1" applyProtection="1">
      <alignment vertical="center"/>
    </xf>
    <xf numFmtId="174" fontId="23" fillId="0" borderId="1" xfId="12" applyNumberFormat="1" applyFont="1" applyFill="1" applyBorder="1" applyAlignment="1" applyProtection="1">
      <alignment horizontal="center" vertical="center" wrapText="1"/>
    </xf>
    <xf numFmtId="175" fontId="24" fillId="0" borderId="0" xfId="12" applyNumberFormat="1" applyFont="1" applyFill="1" applyBorder="1" applyAlignment="1" applyProtection="1">
      <alignment vertical="center"/>
    </xf>
    <xf numFmtId="3" fontId="24" fillId="0" borderId="0" xfId="12" applyNumberFormat="1" applyFont="1" applyFill="1" applyBorder="1" applyAlignment="1" applyProtection="1">
      <alignment vertical="center"/>
    </xf>
    <xf numFmtId="173" fontId="16" fillId="0" borderId="2" xfId="12" applyFont="1" applyFill="1" applyBorder="1" applyAlignment="1" applyProtection="1">
      <alignment horizontal="center" vertical="center" wrapText="1"/>
    </xf>
    <xf numFmtId="174" fontId="13" fillId="0" borderId="8" xfId="12" applyNumberFormat="1" applyFont="1" applyFill="1" applyBorder="1" applyAlignment="1" applyProtection="1">
      <alignment horizontal="center" vertical="center" wrapText="1"/>
    </xf>
    <xf numFmtId="173" fontId="13" fillId="0" borderId="8" xfId="12" applyFont="1" applyFill="1" applyBorder="1" applyAlignment="1" applyProtection="1">
      <alignment horizontal="center" vertical="center" wrapText="1"/>
    </xf>
    <xf numFmtId="174" fontId="13" fillId="0" borderId="11" xfId="12" applyNumberFormat="1" applyFont="1" applyFill="1" applyBorder="1" applyAlignment="1" applyProtection="1">
      <alignment horizontal="center" vertical="center" wrapText="1"/>
    </xf>
    <xf numFmtId="173" fontId="13" fillId="0" borderId="9" xfId="12" applyFont="1" applyFill="1" applyBorder="1" applyAlignment="1" applyProtection="1">
      <alignment vertical="center" wrapText="1"/>
    </xf>
    <xf numFmtId="174" fontId="13" fillId="0" borderId="9" xfId="12" applyNumberFormat="1" applyFont="1" applyFill="1" applyBorder="1" applyAlignment="1" applyProtection="1">
      <alignment horizontal="center" vertical="center" wrapText="1"/>
    </xf>
    <xf numFmtId="175" fontId="13" fillId="0" borderId="8" xfId="12" applyNumberFormat="1" applyFont="1" applyFill="1" applyBorder="1" applyAlignment="1" applyProtection="1">
      <alignment horizontal="center" vertical="center" wrapText="1"/>
    </xf>
    <xf numFmtId="175" fontId="13" fillId="0" borderId="11" xfId="12" applyNumberFormat="1" applyFont="1" applyFill="1" applyBorder="1" applyAlignment="1" applyProtection="1">
      <alignment horizontal="center" vertical="center" wrapText="1"/>
    </xf>
    <xf numFmtId="175" fontId="13" fillId="0" borderId="9" xfId="12" applyNumberFormat="1" applyFont="1" applyFill="1" applyBorder="1" applyAlignment="1" applyProtection="1">
      <alignment horizontal="center" vertical="center" wrapText="1"/>
    </xf>
    <xf numFmtId="174" fontId="13" fillId="0" borderId="9" xfId="12" quotePrefix="1" applyNumberFormat="1" applyFont="1" applyFill="1" applyBorder="1" applyAlignment="1" applyProtection="1">
      <alignment horizontal="center" vertical="center" wrapText="1"/>
    </xf>
    <xf numFmtId="174" fontId="16" fillId="0" borderId="9" xfId="12" quotePrefix="1" applyNumberFormat="1" applyFont="1" applyFill="1" applyBorder="1" applyAlignment="1" applyProtection="1">
      <alignment horizontal="center" vertical="center" wrapText="1"/>
    </xf>
    <xf numFmtId="173" fontId="16" fillId="0" borderId="9" xfId="12" applyFont="1" applyFill="1" applyBorder="1" applyAlignment="1" applyProtection="1">
      <alignment vertical="center" wrapText="1"/>
    </xf>
    <xf numFmtId="174" fontId="12" fillId="0" borderId="9" xfId="12" quotePrefix="1" applyNumberFormat="1" applyFont="1" applyFill="1" applyBorder="1" applyAlignment="1" applyProtection="1">
      <alignment horizontal="center" vertical="center" wrapText="1"/>
    </xf>
    <xf numFmtId="173" fontId="12" fillId="0" borderId="9" xfId="12" applyFont="1" applyFill="1" applyBorder="1" applyAlignment="1" applyProtection="1">
      <alignment vertical="center" wrapText="1"/>
    </xf>
    <xf numFmtId="174" fontId="16" fillId="0" borderId="9" xfId="12" applyNumberFormat="1" applyFont="1" applyFill="1" applyBorder="1" applyAlignment="1" applyProtection="1">
      <alignment horizontal="center" vertical="center" wrapText="1"/>
    </xf>
    <xf numFmtId="175" fontId="16" fillId="0" borderId="9" xfId="12" applyNumberFormat="1" applyFont="1" applyFill="1" applyBorder="1" applyAlignment="1" applyProtection="1">
      <alignment horizontal="center" vertical="center" wrapText="1"/>
    </xf>
    <xf numFmtId="174" fontId="12" fillId="0" borderId="9" xfId="12" applyNumberFormat="1" applyFont="1" applyFill="1" applyBorder="1" applyAlignment="1" applyProtection="1">
      <alignment horizontal="center" vertical="center" wrapText="1"/>
    </xf>
    <xf numFmtId="175" fontId="12" fillId="0" borderId="9" xfId="12" applyNumberFormat="1" applyFont="1" applyFill="1" applyBorder="1" applyAlignment="1" applyProtection="1">
      <alignment horizontal="center" vertical="center" wrapText="1"/>
    </xf>
    <xf numFmtId="174" fontId="16" fillId="0" borderId="9" xfId="12" applyNumberFormat="1" applyFont="1" applyFill="1" applyBorder="1" applyAlignment="1" applyProtection="1">
      <alignment vertical="center" wrapText="1"/>
    </xf>
    <xf numFmtId="175" fontId="16" fillId="0" borderId="9" xfId="12" applyNumberFormat="1" applyFont="1" applyFill="1" applyBorder="1" applyAlignment="1" applyProtection="1">
      <alignment vertical="center" wrapText="1"/>
    </xf>
    <xf numFmtId="174" fontId="12" fillId="0" borderId="9" xfId="12" applyNumberFormat="1" applyFont="1" applyFill="1" applyBorder="1" applyAlignment="1" applyProtection="1">
      <alignment vertical="center" wrapText="1"/>
    </xf>
    <xf numFmtId="175" fontId="12" fillId="0" borderId="9" xfId="12" applyNumberFormat="1" applyFont="1" applyFill="1" applyBorder="1" applyAlignment="1" applyProtection="1">
      <alignment vertical="center" wrapText="1"/>
    </xf>
    <xf numFmtId="174" fontId="13" fillId="0" borderId="9" xfId="12" applyNumberFormat="1" applyFont="1" applyFill="1" applyBorder="1" applyAlignment="1" applyProtection="1">
      <alignment vertical="center" wrapText="1"/>
    </xf>
    <xf numFmtId="175" fontId="13" fillId="0" borderId="9" xfId="12" applyNumberFormat="1" applyFont="1" applyFill="1" applyBorder="1" applyAlignment="1" applyProtection="1">
      <alignment vertical="center" wrapText="1"/>
    </xf>
    <xf numFmtId="173" fontId="16" fillId="0" borderId="9" xfId="12" applyFont="1" applyFill="1" applyBorder="1" applyAlignment="1" applyProtection="1">
      <alignment horizontal="left" vertical="center" wrapText="1"/>
    </xf>
    <xf numFmtId="173" fontId="12" fillId="0" borderId="9" xfId="12" applyFont="1" applyFill="1" applyBorder="1" applyAlignment="1" applyProtection="1">
      <alignment horizontal="center" vertical="center" wrapText="1"/>
    </xf>
    <xf numFmtId="173" fontId="16" fillId="0" borderId="9" xfId="12" applyFont="1" applyFill="1" applyBorder="1" applyAlignment="1" applyProtection="1">
      <alignment horizontal="center" vertical="center" wrapText="1"/>
    </xf>
    <xf numFmtId="174" fontId="16" fillId="0" borderId="10" xfId="12" quotePrefix="1" applyNumberFormat="1" applyFont="1" applyFill="1" applyBorder="1" applyAlignment="1" applyProtection="1">
      <alignment horizontal="center" vertical="center" wrapText="1"/>
    </xf>
    <xf numFmtId="173" fontId="16" fillId="0" borderId="9" xfId="11" applyFont="1" applyFill="1" applyBorder="1" applyAlignment="1" applyProtection="1">
      <alignment vertical="center" wrapText="1"/>
    </xf>
    <xf numFmtId="174" fontId="12" fillId="0" borderId="10" xfId="12" quotePrefix="1" applyNumberFormat="1" applyFont="1" applyFill="1" applyBorder="1" applyAlignment="1" applyProtection="1">
      <alignment horizontal="center" vertical="center" wrapText="1"/>
    </xf>
    <xf numFmtId="173" fontId="12" fillId="0" borderId="9" xfId="11" applyFont="1" applyFill="1" applyBorder="1" applyAlignment="1" applyProtection="1">
      <alignment vertical="center" wrapText="1"/>
    </xf>
    <xf numFmtId="174" fontId="13" fillId="0" borderId="10" xfId="12" quotePrefix="1" applyNumberFormat="1" applyFont="1" applyFill="1" applyBorder="1" applyAlignment="1" applyProtection="1">
      <alignment horizontal="center" vertical="center" wrapText="1"/>
    </xf>
    <xf numFmtId="173" fontId="13" fillId="0" borderId="9" xfId="11" applyFont="1" applyFill="1" applyBorder="1" applyAlignment="1" applyProtection="1">
      <alignment vertical="center" wrapText="1"/>
    </xf>
    <xf numFmtId="0" fontId="16" fillId="0" borderId="9" xfId="5" applyFont="1" applyBorder="1" applyAlignment="1">
      <alignment vertical="center" wrapText="1"/>
    </xf>
    <xf numFmtId="49" fontId="12" fillId="2" borderId="9" xfId="5" applyNumberFormat="1" applyFont="1" applyFill="1" applyBorder="1" applyAlignment="1">
      <alignment horizontal="center" vertical="center" wrapText="1"/>
    </xf>
    <xf numFmtId="0" fontId="12" fillId="2" borderId="9" xfId="5" applyFont="1" applyFill="1" applyBorder="1" applyAlignment="1">
      <alignment vertical="center" wrapText="1"/>
    </xf>
    <xf numFmtId="174" fontId="16" fillId="0" borderId="10" xfId="12" applyNumberFormat="1" applyFont="1" applyFill="1" applyBorder="1" applyAlignment="1" applyProtection="1">
      <alignment horizontal="center" vertical="center" wrapText="1"/>
    </xf>
    <xf numFmtId="175" fontId="16" fillId="0" borderId="10" xfId="12" applyNumberFormat="1" applyFont="1" applyFill="1" applyBorder="1" applyAlignment="1" applyProtection="1">
      <alignment horizontal="center" vertical="center" wrapText="1"/>
    </xf>
    <xf numFmtId="174" fontId="12" fillId="0" borderId="10" xfId="12" applyNumberFormat="1" applyFont="1" applyFill="1" applyBorder="1" applyAlignment="1" applyProtection="1">
      <alignment horizontal="center" vertical="center" wrapText="1"/>
    </xf>
    <xf numFmtId="175" fontId="12" fillId="0" borderId="10" xfId="12" applyNumberFormat="1" applyFont="1" applyFill="1" applyBorder="1" applyAlignment="1" applyProtection="1">
      <alignment horizontal="center" vertical="center" wrapText="1"/>
    </xf>
    <xf numFmtId="174" fontId="13" fillId="0" borderId="10" xfId="12" applyNumberFormat="1" applyFont="1" applyFill="1" applyBorder="1" applyAlignment="1" applyProtection="1">
      <alignment horizontal="center" vertical="center" wrapText="1"/>
    </xf>
    <xf numFmtId="175" fontId="13" fillId="0" borderId="10" xfId="12" applyNumberFormat="1" applyFont="1" applyFill="1" applyBorder="1" applyAlignment="1" applyProtection="1">
      <alignment horizontal="center" vertical="center" wrapText="1"/>
    </xf>
    <xf numFmtId="174" fontId="16" fillId="0" borderId="10" xfId="12" applyNumberFormat="1" applyFont="1" applyFill="1" applyBorder="1" applyAlignment="1" applyProtection="1">
      <alignment vertical="center" wrapText="1"/>
    </xf>
    <xf numFmtId="175" fontId="16" fillId="0" borderId="10" xfId="12" applyNumberFormat="1" applyFont="1" applyFill="1" applyBorder="1" applyAlignment="1" applyProtection="1">
      <alignment vertical="center" wrapText="1"/>
    </xf>
    <xf numFmtId="174" fontId="12" fillId="0" borderId="10" xfId="12" applyNumberFormat="1" applyFont="1" applyFill="1" applyBorder="1" applyAlignment="1" applyProtection="1">
      <alignment vertical="center" wrapText="1"/>
    </xf>
    <xf numFmtId="175" fontId="12" fillId="0" borderId="10" xfId="12" applyNumberFormat="1" applyFont="1" applyFill="1" applyBorder="1" applyAlignment="1" applyProtection="1">
      <alignment vertical="center" wrapText="1"/>
    </xf>
    <xf numFmtId="174" fontId="13" fillId="0" borderId="10" xfId="12" applyNumberFormat="1" applyFont="1" applyFill="1" applyBorder="1" applyAlignment="1" applyProtection="1">
      <alignment vertical="center" wrapText="1"/>
    </xf>
    <xf numFmtId="175" fontId="13" fillId="0" borderId="10" xfId="12" applyNumberFormat="1" applyFont="1" applyFill="1" applyBorder="1" applyAlignment="1" applyProtection="1">
      <alignment vertical="center" wrapText="1"/>
    </xf>
    <xf numFmtId="174" fontId="16" fillId="0" borderId="9" xfId="12" applyNumberFormat="1" applyFont="1" applyFill="1" applyBorder="1" applyAlignment="1" applyProtection="1">
      <alignment vertical="center"/>
    </xf>
    <xf numFmtId="175" fontId="16" fillId="0" borderId="9" xfId="12" applyNumberFormat="1" applyFont="1" applyFill="1" applyBorder="1" applyAlignment="1" applyProtection="1">
      <alignment vertical="center"/>
    </xf>
    <xf numFmtId="174" fontId="12" fillId="0" borderId="9" xfId="12" applyNumberFormat="1" applyFont="1" applyFill="1" applyBorder="1" applyAlignment="1" applyProtection="1">
      <alignment vertical="center"/>
    </xf>
    <xf numFmtId="175" fontId="12" fillId="0" borderId="9" xfId="12" applyNumberFormat="1" applyFont="1" applyFill="1" applyBorder="1" applyAlignment="1" applyProtection="1">
      <alignment vertical="center"/>
    </xf>
    <xf numFmtId="174" fontId="16" fillId="0" borderId="15" xfId="12" applyNumberFormat="1" applyFont="1" applyFill="1" applyBorder="1" applyAlignment="1" applyProtection="1">
      <alignment horizontal="center" vertical="center" wrapText="1"/>
    </xf>
    <xf numFmtId="174" fontId="16" fillId="0" borderId="15" xfId="12" applyNumberFormat="1" applyFont="1" applyFill="1" applyBorder="1" applyAlignment="1">
      <alignment horizontal="left" vertical="center" wrapText="1"/>
    </xf>
    <xf numFmtId="175" fontId="16" fillId="0" borderId="15" xfId="12" applyNumberFormat="1" applyFont="1" applyFill="1" applyBorder="1" applyAlignment="1" applyProtection="1">
      <alignment horizontal="center" vertical="center" wrapText="1"/>
    </xf>
    <xf numFmtId="174" fontId="16" fillId="0" borderId="15" xfId="12" applyNumberFormat="1" applyFont="1" applyFill="1" applyBorder="1" applyAlignment="1" applyProtection="1">
      <alignment vertical="center"/>
    </xf>
    <xf numFmtId="175" fontId="16" fillId="0" borderId="15" xfId="12" applyNumberFormat="1" applyFont="1" applyFill="1" applyBorder="1" applyAlignment="1" applyProtection="1">
      <alignment vertical="center"/>
    </xf>
    <xf numFmtId="174" fontId="2" fillId="2" borderId="0" xfId="12" applyNumberFormat="1" applyFont="1" applyFill="1" applyBorder="1" applyAlignment="1" applyProtection="1">
      <alignment horizontal="left" vertical="center"/>
    </xf>
    <xf numFmtId="173" fontId="2" fillId="2" borderId="0" xfId="12" applyFont="1" applyFill="1" applyBorder="1" applyAlignment="1" applyProtection="1">
      <alignment vertical="center"/>
    </xf>
    <xf numFmtId="174" fontId="2" fillId="2" borderId="0" xfId="12" applyNumberFormat="1" applyFont="1" applyFill="1" applyBorder="1" applyAlignment="1" applyProtection="1">
      <alignment vertical="center"/>
    </xf>
    <xf numFmtId="175" fontId="2" fillId="2" borderId="0" xfId="12" applyNumberFormat="1" applyFont="1" applyFill="1" applyBorder="1" applyAlignment="1" applyProtection="1">
      <alignment vertical="center"/>
    </xf>
    <xf numFmtId="174" fontId="2" fillId="2" borderId="0" xfId="12" applyNumberFormat="1" applyFont="1" applyFill="1" applyBorder="1" applyAlignment="1" applyProtection="1">
      <alignment horizontal="center" vertical="center"/>
    </xf>
    <xf numFmtId="173" fontId="2" fillId="2" borderId="0" xfId="12" applyFont="1" applyFill="1" applyBorder="1" applyAlignment="1" applyProtection="1">
      <alignment horizontal="right" vertical="center"/>
    </xf>
    <xf numFmtId="174" fontId="25" fillId="2" borderId="0" xfId="12" applyNumberFormat="1" applyFont="1" applyFill="1" applyBorder="1" applyAlignment="1" applyProtection="1">
      <alignment horizontal="right" vertical="center"/>
    </xf>
    <xf numFmtId="174" fontId="2" fillId="2" borderId="2" xfId="12" applyNumberFormat="1" applyFont="1" applyFill="1" applyBorder="1" applyAlignment="1">
      <alignment vertical="center" wrapText="1"/>
    </xf>
    <xf numFmtId="174" fontId="5" fillId="2" borderId="0" xfId="12" applyNumberFormat="1" applyFont="1" applyFill="1" applyBorder="1" applyAlignment="1" applyProtection="1">
      <alignment vertical="center"/>
    </xf>
    <xf numFmtId="175" fontId="5" fillId="2" borderId="0" xfId="12" applyNumberFormat="1" applyFont="1" applyFill="1" applyBorder="1" applyAlignment="1" applyProtection="1">
      <alignment horizontal="center" vertical="center"/>
    </xf>
    <xf numFmtId="174" fontId="5" fillId="2" borderId="8" xfId="12" applyNumberFormat="1" applyFont="1" applyFill="1" applyBorder="1" applyAlignment="1" applyProtection="1">
      <alignment horizontal="center" vertical="center" wrapText="1"/>
    </xf>
    <xf numFmtId="173" fontId="5" fillId="2" borderId="8" xfId="12" applyFont="1" applyFill="1" applyBorder="1" applyAlignment="1" applyProtection="1">
      <alignment horizontal="left" vertical="center" wrapText="1"/>
    </xf>
    <xf numFmtId="174" fontId="5" fillId="2" borderId="9" xfId="12" applyNumberFormat="1" applyFont="1" applyFill="1" applyBorder="1" applyAlignment="1" applyProtection="1">
      <alignment horizontal="center" vertical="center" wrapText="1"/>
    </xf>
    <xf numFmtId="173" fontId="5" fillId="2" borderId="9" xfId="12" applyFont="1" applyFill="1" applyBorder="1" applyAlignment="1" applyProtection="1">
      <alignment horizontal="left" vertical="center" wrapText="1"/>
    </xf>
    <xf numFmtId="174" fontId="5" fillId="2" borderId="9" xfId="12" quotePrefix="1" applyNumberFormat="1" applyFont="1" applyFill="1" applyBorder="1" applyAlignment="1" applyProtection="1">
      <alignment horizontal="center" vertical="center" wrapText="1"/>
    </xf>
    <xf numFmtId="174" fontId="2" fillId="2" borderId="9" xfId="12" quotePrefix="1" applyNumberFormat="1" applyFont="1" applyFill="1" applyBorder="1" applyAlignment="1" applyProtection="1">
      <alignment horizontal="center" vertical="center" wrapText="1"/>
    </xf>
    <xf numFmtId="173" fontId="2" fillId="2" borderId="9" xfId="12" applyFont="1" applyFill="1" applyBorder="1" applyAlignment="1" applyProtection="1">
      <alignment horizontal="left" vertical="center" wrapText="1"/>
    </xf>
    <xf numFmtId="174" fontId="5" fillId="2" borderId="8" xfId="12" applyNumberFormat="1" applyFont="1" applyFill="1" applyBorder="1" applyAlignment="1">
      <alignment horizontal="center" vertical="center" wrapText="1"/>
    </xf>
    <xf numFmtId="174" fontId="5" fillId="2" borderId="9" xfId="12" applyNumberFormat="1" applyFont="1" applyFill="1" applyBorder="1" applyAlignment="1">
      <alignment horizontal="center" vertical="center" wrapText="1"/>
    </xf>
    <xf numFmtId="175" fontId="5" fillId="2" borderId="9" xfId="12" applyNumberFormat="1" applyFont="1" applyFill="1" applyBorder="1" applyAlignment="1">
      <alignment horizontal="center" vertical="center" wrapText="1"/>
    </xf>
    <xf numFmtId="174" fontId="2" fillId="2" borderId="9" xfId="12" applyNumberFormat="1" applyFont="1" applyFill="1" applyBorder="1" applyAlignment="1" applyProtection="1">
      <alignment horizontal="center" vertical="center" wrapText="1"/>
    </xf>
    <xf numFmtId="175" fontId="2" fillId="2" borderId="9" xfId="12" applyNumberFormat="1" applyFont="1" applyFill="1" applyBorder="1" applyAlignment="1" applyProtection="1">
      <alignment horizontal="center" vertical="center" wrapText="1"/>
    </xf>
    <xf numFmtId="175" fontId="5" fillId="2" borderId="8" xfId="12" applyNumberFormat="1" applyFont="1" applyFill="1" applyBorder="1" applyAlignment="1">
      <alignment horizontal="center" vertical="center" wrapText="1"/>
    </xf>
    <xf numFmtId="175" fontId="5" fillId="2" borderId="9" xfId="12" applyNumberFormat="1" applyFont="1" applyFill="1" applyBorder="1" applyAlignment="1" applyProtection="1">
      <alignment horizontal="center" vertical="center" wrapText="1"/>
    </xf>
    <xf numFmtId="174" fontId="2" fillId="2" borderId="9" xfId="12" applyNumberFormat="1" applyFont="1" applyFill="1" applyBorder="1" applyAlignment="1">
      <alignment horizontal="center" vertical="center" wrapText="1"/>
    </xf>
    <xf numFmtId="0" fontId="2" fillId="2" borderId="9" xfId="18" applyFont="1" applyFill="1" applyBorder="1" applyAlignment="1">
      <alignment horizontal="left" vertical="center" wrapText="1"/>
    </xf>
    <xf numFmtId="164" fontId="2" fillId="2" borderId="9" xfId="18" applyNumberFormat="1" applyFont="1" applyFill="1" applyBorder="1" applyAlignment="1">
      <alignment vertical="center" wrapText="1"/>
    </xf>
    <xf numFmtId="174" fontId="2" fillId="2" borderId="9" xfId="12" applyNumberFormat="1" applyFont="1" applyFill="1" applyBorder="1" applyAlignment="1" applyProtection="1">
      <alignment vertical="center" wrapText="1"/>
    </xf>
    <xf numFmtId="174" fontId="2" fillId="2" borderId="9" xfId="19" applyNumberFormat="1" applyFont="1" applyFill="1" applyBorder="1" applyAlignment="1" applyProtection="1">
      <alignment vertical="center" wrapText="1"/>
    </xf>
    <xf numFmtId="0" fontId="5" fillId="2" borderId="9" xfId="18" applyFont="1" applyFill="1" applyBorder="1" applyAlignment="1">
      <alignment horizontal="left" vertical="center" wrapText="1"/>
    </xf>
    <xf numFmtId="175" fontId="6" fillId="2" borderId="9" xfId="12" applyNumberFormat="1" applyFont="1" applyFill="1" applyBorder="1" applyAlignment="1" applyProtection="1">
      <alignment horizontal="center" vertical="center" wrapText="1"/>
    </xf>
    <xf numFmtId="174" fontId="6" fillId="2" borderId="9" xfId="12" applyNumberFormat="1" applyFont="1" applyFill="1" applyBorder="1" applyAlignment="1" applyProtection="1">
      <alignment horizontal="center" vertical="center" wrapText="1"/>
    </xf>
    <xf numFmtId="0" fontId="2" fillId="2" borderId="9" xfId="18" applyFont="1" applyFill="1" applyBorder="1" applyAlignment="1">
      <alignment vertical="center" wrapText="1"/>
    </xf>
    <xf numFmtId="174" fontId="6" fillId="2" borderId="9" xfId="12" quotePrefix="1" applyNumberFormat="1" applyFont="1" applyFill="1" applyBorder="1" applyAlignment="1" applyProtection="1">
      <alignment horizontal="center" vertical="center" wrapText="1"/>
    </xf>
    <xf numFmtId="173" fontId="6" fillId="2" borderId="9" xfId="12" applyFont="1" applyFill="1" applyBorder="1" applyAlignment="1" applyProtection="1">
      <alignment horizontal="left" vertical="center" wrapText="1"/>
    </xf>
    <xf numFmtId="174" fontId="6" fillId="2" borderId="9" xfId="12" applyNumberFormat="1" applyFont="1" applyFill="1" applyBorder="1" applyAlignment="1">
      <alignment horizontal="center" vertical="center" wrapText="1"/>
    </xf>
    <xf numFmtId="173" fontId="5" fillId="2" borderId="9" xfId="12" applyFont="1" applyFill="1" applyBorder="1" applyAlignment="1" applyProtection="1">
      <alignment vertical="center" wrapText="1"/>
    </xf>
    <xf numFmtId="173" fontId="2" fillId="2" borderId="9" xfId="12" applyFont="1" applyFill="1" applyBorder="1" applyAlignment="1" applyProtection="1">
      <alignment vertical="center" wrapText="1"/>
    </xf>
    <xf numFmtId="0" fontId="5" fillId="2" borderId="9" xfId="5" applyFont="1" applyFill="1" applyBorder="1" applyAlignment="1">
      <alignment horizontal="left" vertical="center" wrapText="1"/>
    </xf>
    <xf numFmtId="175" fontId="5" fillId="2" borderId="10" xfId="12" quotePrefix="1" applyNumberFormat="1" applyFont="1" applyFill="1" applyBorder="1" applyAlignment="1" applyProtection="1">
      <alignment horizontal="center" vertical="center" wrapText="1"/>
    </xf>
    <xf numFmtId="175" fontId="5" fillId="2" borderId="10" xfId="12" applyNumberFormat="1" applyFont="1" applyFill="1" applyBorder="1" applyAlignment="1" applyProtection="1">
      <alignment vertical="center" wrapText="1"/>
    </xf>
    <xf numFmtId="175" fontId="2" fillId="2" borderId="10" xfId="12" quotePrefix="1" applyNumberFormat="1" applyFont="1" applyFill="1" applyBorder="1" applyAlignment="1" applyProtection="1">
      <alignment horizontal="center" vertical="center" wrapText="1"/>
    </xf>
    <xf numFmtId="175" fontId="2" fillId="2" borderId="10" xfId="12" applyNumberFormat="1" applyFont="1" applyFill="1" applyBorder="1" applyAlignment="1" applyProtection="1">
      <alignment vertical="center" wrapText="1"/>
    </xf>
    <xf numFmtId="175" fontId="16" fillId="2" borderId="10" xfId="12" quotePrefix="1" applyNumberFormat="1" applyFont="1" applyFill="1" applyBorder="1" applyAlignment="1" applyProtection="1">
      <alignment horizontal="center" vertical="center" wrapText="1"/>
    </xf>
    <xf numFmtId="175" fontId="16" fillId="2" borderId="10" xfId="12" applyNumberFormat="1" applyFont="1" applyFill="1" applyBorder="1" applyAlignment="1" applyProtection="1">
      <alignment vertical="center" wrapText="1"/>
    </xf>
    <xf numFmtId="4" fontId="2" fillId="2" borderId="9" xfId="12" applyNumberFormat="1" applyFont="1" applyFill="1" applyBorder="1" applyAlignment="1" applyProtection="1">
      <alignment horizontal="right" vertical="center" wrapText="1"/>
    </xf>
    <xf numFmtId="4" fontId="2" fillId="2" borderId="9" xfId="12" applyNumberFormat="1" applyFont="1" applyFill="1" applyBorder="1" applyAlignment="1" applyProtection="1">
      <alignment horizontal="left" vertical="center" wrapText="1"/>
    </xf>
    <xf numFmtId="175" fontId="5" fillId="2" borderId="9" xfId="12" quotePrefix="1" applyNumberFormat="1" applyFont="1" applyFill="1" applyBorder="1" applyAlignment="1" applyProtection="1">
      <alignment horizontal="center" vertical="center" wrapText="1"/>
    </xf>
    <xf numFmtId="175" fontId="5" fillId="2" borderId="9" xfId="12" applyNumberFormat="1" applyFont="1" applyFill="1" applyBorder="1" applyAlignment="1" applyProtection="1">
      <alignment vertical="center" wrapText="1"/>
    </xf>
    <xf numFmtId="175" fontId="2" fillId="2" borderId="9" xfId="12" quotePrefix="1" applyNumberFormat="1" applyFont="1" applyFill="1" applyBorder="1" applyAlignment="1" applyProtection="1">
      <alignment horizontal="center" vertical="center" wrapText="1"/>
    </xf>
    <xf numFmtId="175" fontId="2" fillId="2" borderId="9" xfId="12" applyNumberFormat="1" applyFont="1" applyFill="1" applyBorder="1" applyAlignment="1" applyProtection="1">
      <alignment vertical="center" wrapText="1"/>
    </xf>
    <xf numFmtId="175" fontId="2" fillId="2" borderId="15" xfId="12" quotePrefix="1" applyNumberFormat="1" applyFont="1" applyFill="1" applyBorder="1" applyAlignment="1" applyProtection="1">
      <alignment horizontal="center" vertical="center" wrapText="1"/>
    </xf>
    <xf numFmtId="175" fontId="2" fillId="2" borderId="15" xfId="12" applyNumberFormat="1" applyFont="1" applyFill="1" applyBorder="1" applyAlignment="1" applyProtection="1">
      <alignment vertical="center" wrapText="1"/>
    </xf>
    <xf numFmtId="174" fontId="5" fillId="2" borderId="10" xfId="12" applyNumberFormat="1" applyFont="1" applyFill="1" applyBorder="1" applyAlignment="1" applyProtection="1">
      <alignment horizontal="center" vertical="center" wrapText="1"/>
    </xf>
    <xf numFmtId="175" fontId="5" fillId="2" borderId="10" xfId="12" applyNumberFormat="1" applyFont="1" applyFill="1" applyBorder="1" applyAlignment="1" applyProtection="1">
      <alignment horizontal="center" vertical="center" wrapText="1"/>
    </xf>
    <xf numFmtId="174" fontId="2" fillId="2" borderId="10" xfId="12" applyNumberFormat="1" applyFont="1" applyFill="1" applyBorder="1" applyAlignment="1" applyProtection="1">
      <alignment horizontal="center" vertical="center" wrapText="1"/>
    </xf>
    <xf numFmtId="175" fontId="2" fillId="2" borderId="10" xfId="12" applyNumberFormat="1" applyFont="1" applyFill="1" applyBorder="1" applyAlignment="1" applyProtection="1">
      <alignment horizontal="center" vertical="center" wrapText="1"/>
    </xf>
    <xf numFmtId="174" fontId="16" fillId="2" borderId="9" xfId="12" applyNumberFormat="1" applyFont="1" applyFill="1" applyBorder="1" applyAlignment="1" applyProtection="1">
      <alignment horizontal="center" vertical="center" wrapText="1"/>
    </xf>
    <xf numFmtId="174" fontId="16" fillId="2" borderId="10" xfId="12" applyNumberFormat="1" applyFont="1" applyFill="1" applyBorder="1" applyAlignment="1" applyProtection="1">
      <alignment horizontal="center" vertical="center" wrapText="1"/>
    </xf>
    <xf numFmtId="175" fontId="16" fillId="2" borderId="10" xfId="12" applyNumberFormat="1" applyFont="1" applyFill="1" applyBorder="1" applyAlignment="1" applyProtection="1">
      <alignment horizontal="center" vertical="center" wrapText="1"/>
    </xf>
    <xf numFmtId="174" fontId="2" fillId="2" borderId="15" xfId="12" applyNumberFormat="1" applyFont="1" applyFill="1" applyBorder="1" applyAlignment="1" applyProtection="1">
      <alignment horizontal="center" vertical="center" wrapText="1"/>
    </xf>
    <xf numFmtId="175" fontId="2" fillId="2" borderId="15" xfId="12" applyNumberFormat="1" applyFont="1" applyFill="1" applyBorder="1" applyAlignment="1" applyProtection="1">
      <alignment horizontal="center" vertical="center" wrapText="1"/>
    </xf>
    <xf numFmtId="174" fontId="5" fillId="2" borderId="9" xfId="12" applyNumberFormat="1" applyFont="1" applyFill="1" applyBorder="1" applyAlignment="1" applyProtection="1">
      <alignment vertical="center" wrapText="1"/>
    </xf>
    <xf numFmtId="174" fontId="5" fillId="2" borderId="10" xfId="12" applyNumberFormat="1" applyFont="1" applyFill="1" applyBorder="1" applyAlignment="1" applyProtection="1">
      <alignment vertical="center" wrapText="1"/>
    </xf>
    <xf numFmtId="4" fontId="2" fillId="0" borderId="9" xfId="12" applyNumberFormat="1" applyFont="1" applyFill="1" applyBorder="1" applyAlignment="1" applyProtection="1">
      <alignment horizontal="right" vertical="center" wrapText="1"/>
    </xf>
    <xf numFmtId="173" fontId="5" fillId="2" borderId="9" xfId="12" applyFont="1" applyFill="1" applyBorder="1" applyAlignment="1" applyProtection="1">
      <alignment horizontal="center" vertical="center" wrapText="1"/>
    </xf>
    <xf numFmtId="173" fontId="2" fillId="2" borderId="9" xfId="12" applyFont="1" applyFill="1" applyBorder="1" applyAlignment="1" applyProtection="1">
      <alignment horizontal="center" vertical="center" wrapText="1"/>
    </xf>
    <xf numFmtId="174" fontId="2" fillId="2" borderId="0" xfId="12" applyNumberFormat="1" applyFont="1" applyFill="1" applyBorder="1" applyAlignment="1">
      <alignment horizontal="left" vertical="center"/>
    </xf>
    <xf numFmtId="0" fontId="5" fillId="0" borderId="0" xfId="18" applyFont="1" applyAlignment="1">
      <alignment horizontal="center" vertical="center"/>
    </xf>
    <xf numFmtId="0" fontId="2" fillId="0" borderId="1" xfId="18" applyFont="1" applyBorder="1" applyAlignment="1">
      <alignment horizontal="center" vertical="center"/>
    </xf>
    <xf numFmtId="174" fontId="2" fillId="0" borderId="2" xfId="20" applyNumberFormat="1" applyFont="1" applyFill="1" applyBorder="1" applyAlignment="1" applyProtection="1">
      <alignment horizontal="center" vertical="center" wrapText="1"/>
    </xf>
    <xf numFmtId="0" fontId="5" fillId="0" borderId="9" xfId="18" applyFont="1" applyBorder="1" applyAlignment="1">
      <alignment horizontal="center" vertical="center" wrapText="1"/>
    </xf>
    <xf numFmtId="0" fontId="5" fillId="0" borderId="9" xfId="18" applyFont="1" applyBorder="1" applyAlignment="1">
      <alignment horizontal="left" vertical="center" wrapText="1"/>
    </xf>
    <xf numFmtId="174" fontId="5" fillId="0" borderId="9" xfId="12" quotePrefix="1" applyNumberFormat="1" applyFont="1" applyFill="1" applyBorder="1" applyAlignment="1" applyProtection="1">
      <alignment horizontal="center" vertical="center" wrapText="1"/>
    </xf>
    <xf numFmtId="173" fontId="5" fillId="0" borderId="9" xfId="12" applyFont="1" applyFill="1" applyBorder="1" applyAlignment="1" applyProtection="1">
      <alignment vertical="center" wrapText="1"/>
    </xf>
    <xf numFmtId="174" fontId="2" fillId="0" borderId="9" xfId="12" quotePrefix="1" applyNumberFormat="1" applyFont="1" applyFill="1" applyBorder="1" applyAlignment="1" applyProtection="1">
      <alignment horizontal="center" vertical="center" wrapText="1"/>
    </xf>
    <xf numFmtId="173" fontId="2" fillId="0" borderId="9" xfId="12" applyFont="1" applyFill="1" applyBorder="1" applyAlignment="1" applyProtection="1">
      <alignment vertical="center" wrapText="1"/>
    </xf>
    <xf numFmtId="174" fontId="5" fillId="0" borderId="9" xfId="20" applyNumberFormat="1" applyFont="1" applyFill="1" applyBorder="1" applyAlignment="1">
      <alignment vertical="center" wrapText="1"/>
    </xf>
    <xf numFmtId="0" fontId="2" fillId="0" borderId="9" xfId="18" applyFont="1" applyBorder="1" applyAlignment="1">
      <alignment horizontal="center" vertical="center"/>
    </xf>
    <xf numFmtId="174" fontId="5" fillId="0" borderId="9" xfId="20" applyNumberFormat="1" applyFont="1" applyFill="1" applyBorder="1" applyAlignment="1" applyProtection="1">
      <alignment horizontal="center" vertical="center" wrapText="1"/>
    </xf>
    <xf numFmtId="0" fontId="2" fillId="0" borderId="9" xfId="18" applyFont="1" applyBorder="1" applyAlignment="1">
      <alignment horizontal="center" vertical="center" wrapText="1"/>
    </xf>
    <xf numFmtId="174" fontId="2" fillId="0" borderId="9" xfId="20" applyNumberFormat="1" applyFont="1" applyFill="1" applyBorder="1" applyAlignment="1" applyProtection="1">
      <alignment horizontal="center" vertical="center" wrapText="1"/>
    </xf>
    <xf numFmtId="174" fontId="2" fillId="0" borderId="9" xfId="12" applyNumberFormat="1" applyFont="1" applyFill="1" applyBorder="1" applyAlignment="1" applyProtection="1">
      <alignment horizontal="center" vertical="center" wrapText="1"/>
    </xf>
    <xf numFmtId="174" fontId="5" fillId="0" borderId="9" xfId="12" applyNumberFormat="1" applyFont="1" applyFill="1" applyBorder="1" applyAlignment="1" applyProtection="1">
      <alignment horizontal="center" vertical="center" wrapText="1"/>
    </xf>
    <xf numFmtId="0" fontId="2" fillId="0" borderId="9" xfId="18" quotePrefix="1" applyFont="1" applyBorder="1" applyAlignment="1">
      <alignment horizontal="center" vertical="center" wrapText="1"/>
    </xf>
    <xf numFmtId="0" fontId="2" fillId="0" borderId="9" xfId="18" applyFont="1" applyBorder="1" applyAlignment="1">
      <alignment vertical="center" wrapText="1"/>
    </xf>
    <xf numFmtId="164" fontId="2" fillId="0" borderId="9" xfId="18" applyNumberFormat="1" applyFont="1" applyBorder="1" applyAlignment="1">
      <alignment vertical="center" wrapText="1"/>
    </xf>
    <xf numFmtId="178" fontId="2" fillId="0" borderId="9" xfId="21" quotePrefix="1" applyNumberFormat="1" applyFont="1" applyFill="1" applyBorder="1" applyAlignment="1">
      <alignment horizontal="center" vertical="center" wrapText="1"/>
    </xf>
    <xf numFmtId="164" fontId="2" fillId="0" borderId="9" xfId="20" applyNumberFormat="1" applyFont="1" applyFill="1" applyBorder="1" applyAlignment="1" applyProtection="1">
      <alignment vertical="center" wrapText="1"/>
    </xf>
    <xf numFmtId="3" fontId="2" fillId="0" borderId="9" xfId="21" quotePrefix="1" applyNumberFormat="1" applyFont="1" applyFill="1" applyBorder="1" applyAlignment="1">
      <alignment horizontal="center" vertical="center" wrapText="1"/>
    </xf>
    <xf numFmtId="0" fontId="2" fillId="0" borderId="9" xfId="18" applyFont="1" applyBorder="1" applyAlignment="1">
      <alignment vertical="center"/>
    </xf>
    <xf numFmtId="174" fontId="2" fillId="0" borderId="9" xfId="20" applyNumberFormat="1" applyFont="1" applyFill="1" applyBorder="1" applyAlignment="1">
      <alignment vertical="center" wrapText="1"/>
    </xf>
    <xf numFmtId="3" fontId="6" fillId="0" borderId="9" xfId="21" quotePrefix="1" applyNumberFormat="1" applyFont="1" applyFill="1" applyBorder="1" applyAlignment="1">
      <alignment horizontal="center" vertical="center" wrapText="1"/>
    </xf>
    <xf numFmtId="0" fontId="6" fillId="0" borderId="9" xfId="18" applyFont="1" applyBorder="1" applyAlignment="1">
      <alignment vertical="center" wrapText="1"/>
    </xf>
    <xf numFmtId="174" fontId="6" fillId="0" borderId="9" xfId="20" applyNumberFormat="1" applyFont="1" applyFill="1" applyBorder="1" applyAlignment="1" applyProtection="1">
      <alignment horizontal="center" vertical="center" wrapText="1"/>
    </xf>
    <xf numFmtId="174" fontId="6" fillId="0" borderId="9" xfId="20" applyNumberFormat="1" applyFont="1" applyFill="1" applyBorder="1" applyAlignment="1">
      <alignment vertical="center" wrapText="1"/>
    </xf>
    <xf numFmtId="0" fontId="6" fillId="0" borderId="9" xfId="18" applyFont="1" applyBorder="1" applyAlignment="1">
      <alignment horizontal="center" vertical="center" wrapText="1"/>
    </xf>
    <xf numFmtId="0" fontId="2" fillId="0" borderId="9" xfId="18" applyFont="1" applyBorder="1" applyAlignment="1">
      <alignment horizontal="left" vertical="center" wrapText="1"/>
    </xf>
    <xf numFmtId="178" fontId="2" fillId="0" borderId="9" xfId="21" applyNumberFormat="1" applyFont="1" applyFill="1" applyBorder="1" applyAlignment="1">
      <alignment vertical="center" wrapText="1"/>
    </xf>
    <xf numFmtId="178" fontId="2" fillId="0" borderId="9" xfId="21" applyNumberFormat="1" applyFont="1" applyFill="1" applyBorder="1" applyAlignment="1">
      <alignment horizontal="center" vertical="center" wrapText="1"/>
    </xf>
    <xf numFmtId="0" fontId="2" fillId="0" borderId="10" xfId="18" applyFont="1" applyBorder="1" applyAlignment="1">
      <alignment horizontal="center" vertical="center" wrapText="1"/>
    </xf>
    <xf numFmtId="178" fontId="2" fillId="0" borderId="9" xfId="21" applyNumberFormat="1" applyFont="1" applyFill="1" applyBorder="1" applyAlignment="1">
      <alignment horizontal="right" vertical="center" wrapText="1"/>
    </xf>
    <xf numFmtId="3" fontId="2" fillId="0" borderId="10" xfId="21" quotePrefix="1" applyNumberFormat="1" applyFont="1" applyFill="1" applyBorder="1" applyAlignment="1">
      <alignment horizontal="center" vertical="center" wrapText="1"/>
    </xf>
    <xf numFmtId="0" fontId="2" fillId="0" borderId="10" xfId="18" applyFont="1" applyBorder="1" applyAlignment="1">
      <alignment vertical="center" wrapText="1"/>
    </xf>
    <xf numFmtId="174" fontId="2" fillId="0" borderId="10" xfId="20" applyNumberFormat="1" applyFont="1" applyFill="1" applyBorder="1" applyAlignment="1">
      <alignment vertical="center" wrapText="1"/>
    </xf>
    <xf numFmtId="0" fontId="6" fillId="0" borderId="10" xfId="18" quotePrefix="1" applyFont="1" applyBorder="1" applyAlignment="1">
      <alignment horizontal="center" vertical="center"/>
    </xf>
    <xf numFmtId="0" fontId="6" fillId="0" borderId="10" xfId="18" applyFont="1" applyBorder="1" applyAlignment="1">
      <alignment vertical="center" wrapText="1"/>
    </xf>
    <xf numFmtId="0" fontId="2" fillId="0" borderId="10" xfId="18" quotePrefix="1" applyFont="1" applyBorder="1" applyAlignment="1">
      <alignment horizontal="center" vertical="center"/>
    </xf>
    <xf numFmtId="0" fontId="2" fillId="0" borderId="9" xfId="18" applyFont="1" applyBorder="1" applyAlignment="1">
      <alignment horizontal="center" vertical="center" wrapText="1"/>
    </xf>
    <xf numFmtId="174" fontId="6" fillId="0" borderId="10" xfId="20" applyNumberFormat="1" applyFont="1" applyFill="1" applyBorder="1" applyAlignment="1">
      <alignment horizontal="center" vertical="center" wrapText="1"/>
    </xf>
    <xf numFmtId="174" fontId="6" fillId="0" borderId="10" xfId="18" applyNumberFormat="1" applyFont="1" applyBorder="1" applyAlignment="1">
      <alignment horizontal="right" vertical="center"/>
    </xf>
    <xf numFmtId="0" fontId="6" fillId="0" borderId="10" xfId="18" applyFont="1" applyBorder="1" applyAlignment="1">
      <alignment horizontal="center" vertical="center" wrapText="1"/>
    </xf>
    <xf numFmtId="174" fontId="2" fillId="0" borderId="9" xfId="18" applyNumberFormat="1" applyFont="1" applyBorder="1" applyAlignment="1">
      <alignment horizontal="right" vertical="center"/>
    </xf>
    <xf numFmtId="0" fontId="2" fillId="0" borderId="10" xfId="18" applyFont="1" applyBorder="1" applyAlignment="1">
      <alignment horizontal="right" vertical="center"/>
    </xf>
    <xf numFmtId="0" fontId="2" fillId="0" borderId="10" xfId="18" quotePrefix="1" applyFont="1" applyBorder="1" applyAlignment="1">
      <alignment horizontal="center" vertical="center" wrapText="1"/>
    </xf>
    <xf numFmtId="0" fontId="2" fillId="0" borderId="10" xfId="18" applyFont="1" applyBorder="1" applyAlignment="1">
      <alignment horizontal="center" vertical="center"/>
    </xf>
    <xf numFmtId="174" fontId="2" fillId="0" borderId="10" xfId="20" applyNumberFormat="1" applyFont="1" applyFill="1" applyBorder="1" applyAlignment="1" applyProtection="1">
      <alignment horizontal="center" vertical="center" wrapText="1"/>
    </xf>
    <xf numFmtId="174" fontId="2" fillId="0" borderId="10" xfId="18" applyNumberFormat="1" applyFont="1" applyBorder="1" applyAlignment="1">
      <alignment horizontal="right" vertical="center"/>
    </xf>
    <xf numFmtId="0" fontId="16" fillId="0" borderId="15" xfId="18" applyFont="1" applyBorder="1" applyAlignment="1">
      <alignment horizontal="center" vertical="center"/>
    </xf>
    <xf numFmtId="0" fontId="16" fillId="0" borderId="15" xfId="18" applyFont="1" applyBorder="1" applyAlignment="1">
      <alignment vertical="center" wrapText="1"/>
    </xf>
    <xf numFmtId="174" fontId="16" fillId="0" borderId="15" xfId="18" applyNumberFormat="1" applyFont="1" applyBorder="1" applyAlignment="1">
      <alignment horizontal="right" vertical="center"/>
    </xf>
    <xf numFmtId="0" fontId="16" fillId="0" borderId="15" xfId="18" applyFont="1" applyBorder="1" applyAlignment="1">
      <alignment horizontal="right" vertical="center"/>
    </xf>
    <xf numFmtId="0" fontId="2" fillId="0" borderId="0" xfId="5" applyFont="1" applyAlignment="1">
      <alignment horizontal="left" vertical="center"/>
    </xf>
    <xf numFmtId="0" fontId="2" fillId="0" borderId="0" xfId="5" applyFont="1" applyAlignment="1">
      <alignment vertical="center"/>
    </xf>
    <xf numFmtId="174" fontId="2" fillId="0" borderId="0" xfId="12" applyNumberFormat="1" applyFont="1" applyFill="1" applyAlignment="1">
      <alignment vertical="center"/>
    </xf>
    <xf numFmtId="0" fontId="2" fillId="0" borderId="0" xfId="5" applyFont="1" applyAlignment="1">
      <alignment horizontal="center" vertical="center"/>
    </xf>
    <xf numFmtId="0" fontId="2" fillId="0" borderId="6" xfId="5" applyFont="1" applyBorder="1" applyAlignment="1">
      <alignment horizontal="center" vertical="center" wrapText="1"/>
    </xf>
    <xf numFmtId="49" fontId="2" fillId="0" borderId="6" xfId="4" applyNumberFormat="1" applyFont="1" applyFill="1" applyBorder="1" applyAlignment="1">
      <alignment horizontal="center" vertical="center" wrapText="1"/>
    </xf>
    <xf numFmtId="49" fontId="2" fillId="0" borderId="6" xfId="12" applyNumberFormat="1" applyFont="1" applyFill="1" applyBorder="1" applyAlignment="1">
      <alignment horizontal="center" vertical="center" wrapText="1"/>
    </xf>
    <xf numFmtId="49" fontId="2" fillId="0" borderId="6" xfId="5" applyNumberFormat="1" applyFont="1" applyBorder="1" applyAlignment="1">
      <alignment horizontal="center" vertical="center" wrapText="1"/>
    </xf>
    <xf numFmtId="0" fontId="5" fillId="0" borderId="9" xfId="5" applyFont="1" applyBorder="1" applyAlignment="1">
      <alignment horizontal="center" vertical="center"/>
    </xf>
    <xf numFmtId="171" fontId="5" fillId="0" borderId="9" xfId="5" applyNumberFormat="1" applyFont="1" applyBorder="1" applyAlignment="1">
      <alignment horizontal="center" vertical="center"/>
    </xf>
    <xf numFmtId="168" fontId="5" fillId="0" borderId="9" xfId="5" applyNumberFormat="1" applyFont="1" applyBorder="1" applyAlignment="1">
      <alignment vertical="center"/>
    </xf>
    <xf numFmtId="169" fontId="5" fillId="0" borderId="9" xfId="5" applyNumberFormat="1" applyFont="1" applyBorder="1" applyAlignment="1">
      <alignment horizontal="center" vertical="center"/>
    </xf>
    <xf numFmtId="0" fontId="5" fillId="0" borderId="9" xfId="5" applyFont="1" applyBorder="1" applyAlignment="1">
      <alignment horizontal="left" vertical="center"/>
    </xf>
    <xf numFmtId="171" fontId="5" fillId="0" borderId="9" xfId="5" quotePrefix="1" applyNumberFormat="1" applyFont="1" applyBorder="1" applyAlignment="1">
      <alignment horizontal="center" vertical="center"/>
    </xf>
    <xf numFmtId="168" fontId="5" fillId="0" borderId="9" xfId="12" applyNumberFormat="1" applyFont="1" applyFill="1" applyBorder="1" applyAlignment="1">
      <alignment vertical="center"/>
    </xf>
    <xf numFmtId="174" fontId="5" fillId="0" borderId="9" xfId="12" applyNumberFormat="1" applyFont="1" applyFill="1" applyBorder="1" applyAlignment="1">
      <alignment vertical="center"/>
    </xf>
    <xf numFmtId="169" fontId="5" fillId="0" borderId="9" xfId="12" applyNumberFormat="1" applyFont="1" applyFill="1" applyBorder="1" applyAlignment="1">
      <alignment horizontal="center" vertical="center"/>
    </xf>
    <xf numFmtId="168" fontId="2" fillId="0" borderId="9" xfId="5" applyNumberFormat="1" applyFont="1" applyBorder="1" applyAlignment="1">
      <alignment vertical="center"/>
    </xf>
    <xf numFmtId="168" fontId="2" fillId="0" borderId="9" xfId="12" applyNumberFormat="1" applyFont="1" applyFill="1" applyBorder="1" applyAlignment="1">
      <alignment vertical="center"/>
    </xf>
    <xf numFmtId="174" fontId="2" fillId="0" borderId="9" xfId="12" applyNumberFormat="1" applyFont="1" applyFill="1" applyBorder="1" applyAlignment="1">
      <alignment vertical="center"/>
    </xf>
    <xf numFmtId="0" fontId="2" fillId="0" borderId="9" xfId="5" applyFont="1" applyBorder="1" applyAlignment="1">
      <alignment vertical="center"/>
    </xf>
    <xf numFmtId="169" fontId="2" fillId="0" borderId="9" xfId="12" applyNumberFormat="1" applyFont="1" applyFill="1" applyBorder="1" applyAlignment="1">
      <alignment horizontal="center" vertical="center"/>
    </xf>
    <xf numFmtId="171" fontId="6" fillId="0" borderId="9" xfId="5" quotePrefix="1" applyNumberFormat="1" applyFont="1" applyBorder="1" applyAlignment="1">
      <alignment horizontal="center" vertical="center"/>
    </xf>
    <xf numFmtId="168" fontId="6" fillId="0" borderId="9" xfId="5" applyNumberFormat="1" applyFont="1" applyBorder="1" applyAlignment="1">
      <alignment vertical="center"/>
    </xf>
    <xf numFmtId="168" fontId="6" fillId="0" borderId="9" xfId="12" applyNumberFormat="1" applyFont="1" applyFill="1" applyBorder="1" applyAlignment="1">
      <alignment vertical="center"/>
    </xf>
    <xf numFmtId="174" fontId="6" fillId="0" borderId="9" xfId="12" applyNumberFormat="1" applyFont="1" applyFill="1" applyBorder="1" applyAlignment="1">
      <alignment vertical="center"/>
    </xf>
    <xf numFmtId="0" fontId="6" fillId="0" borderId="9" xfId="5" applyFont="1" applyBorder="1" applyAlignment="1">
      <alignment vertical="center"/>
    </xf>
    <xf numFmtId="169" fontId="6" fillId="0" borderId="9" xfId="12" applyNumberFormat="1" applyFont="1" applyFill="1" applyBorder="1" applyAlignment="1">
      <alignment horizontal="center" vertical="center"/>
    </xf>
    <xf numFmtId="171" fontId="2" fillId="0" borderId="9" xfId="5" applyNumberFormat="1" applyFont="1" applyBorder="1" applyAlignment="1">
      <alignment horizontal="center" vertical="center"/>
    </xf>
    <xf numFmtId="169" fontId="2" fillId="0" borderId="9" xfId="5" applyNumberFormat="1" applyFont="1" applyBorder="1" applyAlignment="1">
      <alignment horizontal="center" vertical="center"/>
    </xf>
    <xf numFmtId="174" fontId="2" fillId="0" borderId="9" xfId="11" quotePrefix="1" applyNumberFormat="1" applyFont="1" applyFill="1" applyBorder="1" applyAlignment="1" applyProtection="1">
      <alignment horizontal="center" vertical="center" wrapText="1"/>
    </xf>
    <xf numFmtId="174" fontId="5" fillId="0" borderId="9" xfId="11" quotePrefix="1" applyNumberFormat="1" applyFont="1" applyFill="1" applyBorder="1" applyAlignment="1" applyProtection="1">
      <alignment horizontal="center" vertical="center" wrapText="1"/>
    </xf>
    <xf numFmtId="174" fontId="6" fillId="0" borderId="9" xfId="11" quotePrefix="1" applyNumberFormat="1" applyFont="1" applyFill="1" applyBorder="1" applyAlignment="1" applyProtection="1">
      <alignment horizontal="center" vertical="center" wrapText="1"/>
    </xf>
    <xf numFmtId="171" fontId="6" fillId="0" borderId="9" xfId="5" applyNumberFormat="1" applyFont="1" applyBorder="1" applyAlignment="1">
      <alignment horizontal="center" vertical="center"/>
    </xf>
    <xf numFmtId="168" fontId="6" fillId="0" borderId="10" xfId="12" applyNumberFormat="1" applyFont="1" applyFill="1" applyBorder="1" applyAlignment="1">
      <alignment vertical="center"/>
    </xf>
    <xf numFmtId="174" fontId="6" fillId="0" borderId="10" xfId="12" applyNumberFormat="1" applyFont="1" applyFill="1" applyBorder="1" applyAlignment="1">
      <alignment vertical="center"/>
    </xf>
    <xf numFmtId="168" fontId="6" fillId="0" borderId="10" xfId="5" applyNumberFormat="1" applyFont="1" applyBorder="1" applyAlignment="1">
      <alignment vertical="center"/>
    </xf>
    <xf numFmtId="169" fontId="6" fillId="0" borderId="9" xfId="4" applyNumberFormat="1" applyFont="1" applyFill="1" applyBorder="1" applyAlignment="1">
      <alignment horizontal="center" vertical="center"/>
    </xf>
    <xf numFmtId="168" fontId="5" fillId="0" borderId="10" xfId="12" applyNumberFormat="1" applyFont="1" applyFill="1" applyBorder="1" applyAlignment="1">
      <alignment vertical="center"/>
    </xf>
    <xf numFmtId="174" fontId="5" fillId="0" borderId="10" xfId="12" applyNumberFormat="1" applyFont="1" applyFill="1" applyBorder="1" applyAlignment="1">
      <alignment vertical="center"/>
    </xf>
    <xf numFmtId="168" fontId="5" fillId="0" borderId="10" xfId="5" applyNumberFormat="1" applyFont="1" applyBorder="1" applyAlignment="1">
      <alignment vertical="center"/>
    </xf>
    <xf numFmtId="169" fontId="5" fillId="0" borderId="10" xfId="12" applyNumberFormat="1" applyFont="1" applyFill="1" applyBorder="1" applyAlignment="1">
      <alignment horizontal="center" vertical="center"/>
    </xf>
    <xf numFmtId="171" fontId="5" fillId="0" borderId="15" xfId="5" applyNumberFormat="1" applyFont="1" applyBorder="1" applyAlignment="1">
      <alignment horizontal="center" vertical="center"/>
    </xf>
    <xf numFmtId="0" fontId="5" fillId="0" borderId="15" xfId="5" applyFont="1" applyBorder="1" applyAlignment="1">
      <alignment horizontal="left" vertical="center" wrapText="1"/>
    </xf>
    <xf numFmtId="171" fontId="5" fillId="0" borderId="15" xfId="5" quotePrefix="1" applyNumberFormat="1" applyFont="1" applyBorder="1" applyAlignment="1">
      <alignment horizontal="center" vertical="center"/>
    </xf>
    <xf numFmtId="168" fontId="5" fillId="0" borderId="15" xfId="12" applyNumberFormat="1" applyFont="1" applyFill="1" applyBorder="1" applyAlignment="1">
      <alignment vertical="center"/>
    </xf>
    <xf numFmtId="174" fontId="5" fillId="0" borderId="15" xfId="12" applyNumberFormat="1" applyFont="1" applyFill="1" applyBorder="1" applyAlignment="1">
      <alignment vertical="center"/>
    </xf>
    <xf numFmtId="168" fontId="5" fillId="0" borderId="15" xfId="5" applyNumberFormat="1" applyFont="1" applyBorder="1" applyAlignment="1">
      <alignment vertical="center"/>
    </xf>
    <xf numFmtId="169" fontId="5" fillId="0" borderId="15" xfId="12" applyNumberFormat="1" applyFont="1" applyFill="1" applyBorder="1" applyAlignment="1">
      <alignment horizontal="center" vertical="center"/>
    </xf>
    <xf numFmtId="174" fontId="2" fillId="0" borderId="0" xfId="12" applyNumberFormat="1" applyFont="1" applyFill="1" applyBorder="1" applyAlignment="1" applyProtection="1">
      <alignment horizontal="center" vertical="center"/>
    </xf>
    <xf numFmtId="3" fontId="2" fillId="0" borderId="0" xfId="12" applyNumberFormat="1" applyFont="1" applyFill="1" applyBorder="1" applyAlignment="1" applyProtection="1">
      <alignment horizontal="center" vertical="center"/>
    </xf>
    <xf numFmtId="174" fontId="2" fillId="0" borderId="0" xfId="12" applyNumberFormat="1" applyFont="1" applyFill="1" applyBorder="1" applyAlignment="1" applyProtection="1">
      <alignment horizontal="left" vertical="center" wrapText="1"/>
    </xf>
    <xf numFmtId="3" fontId="2" fillId="0" borderId="3" xfId="12" applyNumberFormat="1" applyFont="1" applyFill="1" applyBorder="1" applyAlignment="1" applyProtection="1">
      <alignment horizontal="center" vertical="center" wrapText="1"/>
    </xf>
    <xf numFmtId="174" fontId="2" fillId="0" borderId="3" xfId="12" applyNumberFormat="1" applyFont="1" applyFill="1" applyBorder="1" applyAlignment="1" applyProtection="1">
      <alignment horizontal="center" vertical="center" wrapText="1"/>
    </xf>
    <xf numFmtId="3" fontId="5" fillId="0" borderId="8" xfId="12" applyNumberFormat="1" applyFont="1" applyFill="1" applyBorder="1" applyAlignment="1" applyProtection="1">
      <alignment horizontal="center" vertical="center" wrapText="1"/>
    </xf>
    <xf numFmtId="174" fontId="5" fillId="0" borderId="8" xfId="12" applyNumberFormat="1" applyFont="1" applyFill="1" applyBorder="1" applyAlignment="1" applyProtection="1">
      <alignment horizontal="center" vertical="center" wrapText="1"/>
    </xf>
    <xf numFmtId="3" fontId="5" fillId="0" borderId="9" xfId="12" quotePrefix="1" applyNumberFormat="1" applyFont="1" applyFill="1" applyBorder="1" applyAlignment="1" applyProtection="1">
      <alignment horizontal="center" vertical="center" wrapText="1"/>
    </xf>
    <xf numFmtId="174" fontId="5" fillId="0" borderId="9" xfId="12" applyNumberFormat="1" applyFont="1" applyFill="1" applyBorder="1" applyAlignment="1" applyProtection="1">
      <alignment horizontal="left" vertical="center" wrapText="1"/>
    </xf>
    <xf numFmtId="49" fontId="2" fillId="0" borderId="3" xfId="12" quotePrefix="1" applyNumberFormat="1" applyFont="1" applyFill="1" applyBorder="1" applyAlignment="1" applyProtection="1">
      <alignment horizontal="center" vertical="center" wrapText="1"/>
    </xf>
    <xf numFmtId="176" fontId="5" fillId="0" borderId="9" xfId="24" applyNumberFormat="1" applyFont="1" applyBorder="1" applyAlignment="1">
      <alignment vertical="center" wrapText="1"/>
    </xf>
    <xf numFmtId="3" fontId="2" fillId="0" borderId="9" xfId="12" quotePrefix="1" applyNumberFormat="1" applyFont="1" applyFill="1" applyBorder="1" applyAlignment="1" applyProtection="1">
      <alignment horizontal="center" vertical="center" wrapText="1"/>
    </xf>
    <xf numFmtId="176" fontId="2" fillId="0" borderId="9" xfId="24" applyNumberFormat="1" applyFont="1" applyBorder="1" applyAlignment="1">
      <alignment vertical="center" wrapText="1"/>
    </xf>
    <xf numFmtId="174" fontId="5" fillId="0" borderId="9" xfId="12" applyNumberFormat="1" applyFont="1" applyFill="1" applyBorder="1" applyAlignment="1" applyProtection="1">
      <alignment vertical="center" wrapText="1"/>
    </xf>
    <xf numFmtId="174" fontId="2" fillId="0" borderId="9" xfId="12" applyNumberFormat="1" applyFont="1" applyFill="1" applyBorder="1" applyAlignment="1" applyProtection="1">
      <alignment vertical="center" wrapText="1"/>
    </xf>
    <xf numFmtId="174" fontId="2" fillId="0" borderId="9" xfId="12" quotePrefix="1" applyNumberFormat="1" applyFont="1" applyFill="1" applyBorder="1" applyAlignment="1" applyProtection="1">
      <alignment vertical="center" wrapText="1"/>
    </xf>
    <xf numFmtId="172" fontId="5" fillId="0" borderId="9" xfId="12" applyNumberFormat="1" applyFont="1" applyFill="1" applyBorder="1" applyAlignment="1" applyProtection="1">
      <alignment vertical="center" wrapText="1"/>
    </xf>
    <xf numFmtId="172" fontId="2" fillId="0" borderId="9" xfId="12" applyNumberFormat="1" applyFont="1" applyFill="1" applyBorder="1" applyAlignment="1" applyProtection="1">
      <alignment vertical="center" wrapText="1"/>
    </xf>
    <xf numFmtId="174" fontId="5" fillId="0" borderId="9" xfId="4" applyNumberFormat="1" applyFont="1" applyFill="1" applyBorder="1" applyAlignment="1" applyProtection="1">
      <alignment horizontal="center" vertical="center" wrapText="1"/>
    </xf>
    <xf numFmtId="174" fontId="2" fillId="0" borderId="9" xfId="4" applyNumberFormat="1" applyFont="1" applyFill="1" applyBorder="1" applyAlignment="1" applyProtection="1">
      <alignment horizontal="center" vertical="center" wrapText="1"/>
    </xf>
    <xf numFmtId="3" fontId="2" fillId="0" borderId="15" xfId="12" applyNumberFormat="1" applyFont="1" applyFill="1" applyBorder="1" applyAlignment="1" applyProtection="1">
      <alignment horizontal="center" vertical="center"/>
    </xf>
    <xf numFmtId="0" fontId="2" fillId="0" borderId="15" xfId="5" applyFont="1" applyBorder="1" applyAlignment="1">
      <alignment vertical="center" wrapText="1"/>
    </xf>
    <xf numFmtId="174" fontId="2" fillId="0" borderId="15" xfId="12" applyNumberFormat="1" applyFont="1" applyFill="1" applyBorder="1" applyAlignment="1" applyProtection="1">
      <alignment horizontal="center" vertical="center" wrapText="1"/>
    </xf>
    <xf numFmtId="174" fontId="2" fillId="0" borderId="15" xfId="12" applyNumberFormat="1" applyFont="1" applyFill="1" applyBorder="1" applyAlignment="1" applyProtection="1">
      <alignment vertical="center" wrapText="1"/>
    </xf>
    <xf numFmtId="3" fontId="19" fillId="0" borderId="0" xfId="12" applyNumberFormat="1" applyFont="1" applyFill="1" applyAlignment="1">
      <alignment horizontal="left" vertical="center"/>
    </xf>
    <xf numFmtId="174" fontId="19" fillId="0" borderId="0" xfId="12" applyNumberFormat="1" applyFont="1" applyFill="1" applyAlignment="1">
      <alignment vertical="center"/>
    </xf>
    <xf numFmtId="3" fontId="19" fillId="0" borderId="0" xfId="12" applyNumberFormat="1" applyFont="1" applyFill="1" applyAlignment="1">
      <alignment horizontal="center" vertical="center"/>
    </xf>
    <xf numFmtId="174" fontId="19" fillId="0" borderId="0" xfId="12" applyNumberFormat="1" applyFont="1" applyFill="1" applyAlignment="1">
      <alignment horizontal="left" vertical="center"/>
    </xf>
    <xf numFmtId="175" fontId="27" fillId="0" borderId="0" xfId="12" applyNumberFormat="1" applyFont="1" applyFill="1" applyAlignment="1">
      <alignment vertical="center"/>
    </xf>
    <xf numFmtId="174" fontId="19" fillId="0" borderId="0" xfId="12" applyNumberFormat="1" applyFont="1" applyFill="1" applyAlignment="1">
      <alignment horizontal="left" vertical="center" wrapText="1"/>
    </xf>
    <xf numFmtId="174" fontId="19" fillId="0" borderId="1" xfId="12" applyNumberFormat="1" applyFont="1" applyFill="1" applyBorder="1" applyAlignment="1">
      <alignment horizontal="center" vertical="center"/>
    </xf>
    <xf numFmtId="174" fontId="18" fillId="0" borderId="2" xfId="12" applyNumberFormat="1" applyFont="1" applyFill="1" applyBorder="1" applyAlignment="1">
      <alignment horizontal="center" vertical="center" wrapText="1"/>
    </xf>
    <xf numFmtId="3" fontId="18" fillId="0" borderId="9" xfId="12" quotePrefix="1" applyNumberFormat="1" applyFont="1" applyFill="1" applyBorder="1" applyAlignment="1">
      <alignment horizontal="center" vertical="center" wrapText="1"/>
    </xf>
    <xf numFmtId="174" fontId="18" fillId="0" borderId="8" xfId="12" applyNumberFormat="1" applyFont="1" applyFill="1" applyBorder="1" applyAlignment="1">
      <alignment horizontal="center" vertical="center" wrapText="1"/>
    </xf>
    <xf numFmtId="3" fontId="19" fillId="0" borderId="9" xfId="12" quotePrefix="1" applyNumberFormat="1" applyFont="1" applyFill="1" applyBorder="1" applyAlignment="1">
      <alignment horizontal="center" vertical="center" wrapText="1"/>
    </xf>
    <xf numFmtId="176" fontId="19" fillId="0" borderId="9" xfId="24" applyNumberFormat="1" applyFont="1" applyBorder="1" applyAlignment="1">
      <alignment vertical="center" wrapText="1"/>
    </xf>
    <xf numFmtId="174" fontId="19" fillId="0" borderId="9" xfId="12" applyNumberFormat="1" applyFont="1" applyFill="1" applyBorder="1" applyAlignment="1">
      <alignment vertical="center" wrapText="1"/>
    </xf>
    <xf numFmtId="172" fontId="19" fillId="0" borderId="9" xfId="12" applyNumberFormat="1" applyFont="1" applyFill="1" applyBorder="1" applyAlignment="1">
      <alignment vertical="center" wrapText="1"/>
    </xf>
    <xf numFmtId="0" fontId="19" fillId="0" borderId="9" xfId="5" applyFont="1" applyBorder="1" applyAlignment="1">
      <alignment horizontal="left" vertical="center" wrapText="1"/>
    </xf>
    <xf numFmtId="174" fontId="18" fillId="0" borderId="9" xfId="12" applyNumberFormat="1" applyFont="1" applyFill="1" applyBorder="1" applyAlignment="1">
      <alignment vertical="center" wrapText="1"/>
    </xf>
    <xf numFmtId="174" fontId="19" fillId="0" borderId="9" xfId="12" applyNumberFormat="1" applyFont="1" applyFill="1" applyBorder="1" applyAlignment="1">
      <alignment vertical="center"/>
    </xf>
    <xf numFmtId="3" fontId="19" fillId="0" borderId="10" xfId="12" quotePrefix="1" applyNumberFormat="1" applyFont="1" applyFill="1" applyBorder="1" applyAlignment="1">
      <alignment horizontal="center" vertical="center" wrapText="1"/>
    </xf>
    <xf numFmtId="174" fontId="19" fillId="0" borderId="10" xfId="12" applyNumberFormat="1" applyFont="1" applyFill="1" applyBorder="1" applyAlignment="1">
      <alignment vertical="center" wrapText="1"/>
    </xf>
    <xf numFmtId="174" fontId="19" fillId="0" borderId="10" xfId="12" applyNumberFormat="1" applyFont="1" applyFill="1" applyBorder="1" applyAlignment="1">
      <alignment vertical="center"/>
    </xf>
    <xf numFmtId="3" fontId="18" fillId="0" borderId="15" xfId="12" applyNumberFormat="1" applyFont="1" applyFill="1" applyBorder="1" applyAlignment="1">
      <alignment horizontal="center" vertical="center"/>
    </xf>
    <xf numFmtId="0" fontId="18" fillId="0" borderId="15" xfId="5" applyFont="1" applyBorder="1" applyAlignment="1">
      <alignment vertical="center" wrapText="1"/>
    </xf>
    <xf numFmtId="174" fontId="19" fillId="0" borderId="15" xfId="12" applyNumberFormat="1" applyFont="1" applyFill="1" applyBorder="1" applyAlignment="1">
      <alignment vertical="center" wrapText="1"/>
    </xf>
    <xf numFmtId="174" fontId="19" fillId="0" borderId="15" xfId="12" applyNumberFormat="1" applyFont="1" applyFill="1" applyBorder="1" applyAlignment="1">
      <alignment vertical="center"/>
    </xf>
    <xf numFmtId="0" fontId="5" fillId="0" borderId="0" xfId="22" applyFont="1" applyAlignment="1">
      <alignment horizontal="left" vertical="center"/>
    </xf>
    <xf numFmtId="0" fontId="28" fillId="0" borderId="0" xfId="22" applyFont="1"/>
    <xf numFmtId="0" fontId="28" fillId="0" borderId="0" xfId="22" applyFont="1" applyAlignment="1">
      <alignment horizontal="center"/>
    </xf>
    <xf numFmtId="0" fontId="6" fillId="0" borderId="1" xfId="22" applyFont="1" applyBorder="1" applyAlignment="1">
      <alignment horizontal="center" vertical="center"/>
    </xf>
    <xf numFmtId="14" fontId="6" fillId="0" borderId="1" xfId="22" applyNumberFormat="1" applyFont="1" applyBorder="1" applyAlignment="1">
      <alignment horizontal="center" vertical="center"/>
    </xf>
    <xf numFmtId="3" fontId="6" fillId="0" borderId="1" xfId="22" applyNumberFormat="1" applyFont="1" applyBorder="1" applyAlignment="1">
      <alignment horizontal="center" vertical="center"/>
    </xf>
    <xf numFmtId="3" fontId="6" fillId="0" borderId="1" xfId="22" applyNumberFormat="1" applyFont="1" applyBorder="1" applyAlignment="1">
      <alignment horizontal="right" vertical="center"/>
    </xf>
    <xf numFmtId="3" fontId="2" fillId="0" borderId="1" xfId="22" applyNumberFormat="1" applyFont="1" applyBorder="1" applyAlignment="1">
      <alignment horizontal="center" vertical="center"/>
    </xf>
    <xf numFmtId="3" fontId="5" fillId="0" borderId="2" xfId="22" applyNumberFormat="1" applyFont="1" applyBorder="1" applyAlignment="1">
      <alignment horizontal="center" vertical="center" wrapText="1"/>
    </xf>
    <xf numFmtId="14" fontId="5" fillId="0" borderId="2" xfId="22" applyNumberFormat="1" applyFont="1" applyBorder="1" applyAlignment="1">
      <alignment horizontal="center" vertical="center" wrapText="1"/>
    </xf>
    <xf numFmtId="49" fontId="2" fillId="0" borderId="2" xfId="22" applyNumberFormat="1" applyFont="1" applyBorder="1" applyAlignment="1">
      <alignment horizontal="center" vertical="center" wrapText="1"/>
    </xf>
    <xf numFmtId="3" fontId="2" fillId="0" borderId="2" xfId="22" applyNumberFormat="1" applyFont="1" applyBorder="1" applyAlignment="1">
      <alignment horizontal="center" vertical="center" wrapText="1"/>
    </xf>
    <xf numFmtId="14" fontId="2" fillId="0" borderId="2" xfId="22" applyNumberFormat="1" applyFont="1" applyBorder="1" applyAlignment="1">
      <alignment horizontal="center" vertical="center" wrapText="1"/>
    </xf>
    <xf numFmtId="3" fontId="5" fillId="0" borderId="2" xfId="22" applyNumberFormat="1" applyFont="1" applyBorder="1" applyAlignment="1">
      <alignment horizontal="right" vertical="center" wrapText="1"/>
    </xf>
    <xf numFmtId="49" fontId="5" fillId="0" borderId="2" xfId="22" applyNumberFormat="1" applyFont="1" applyBorder="1" applyAlignment="1">
      <alignment horizontal="center" vertical="center" wrapText="1"/>
    </xf>
    <xf numFmtId="3" fontId="5" fillId="0" borderId="2" xfId="22" applyNumberFormat="1" applyFont="1" applyBorder="1" applyAlignment="1">
      <alignment horizontal="left" vertical="center" wrapText="1"/>
    </xf>
    <xf numFmtId="14" fontId="5" fillId="0" borderId="2" xfId="22" applyNumberFormat="1" applyFont="1" applyBorder="1" applyAlignment="1">
      <alignment horizontal="left" vertical="center" wrapText="1"/>
    </xf>
    <xf numFmtId="3" fontId="2" fillId="0" borderId="2" xfId="22" applyNumberFormat="1" applyFont="1" applyBorder="1" applyAlignment="1">
      <alignment horizontal="left" vertical="center" wrapText="1"/>
    </xf>
    <xf numFmtId="14" fontId="2" fillId="0" borderId="2" xfId="22" applyNumberFormat="1" applyFont="1" applyBorder="1" applyAlignment="1">
      <alignment horizontal="left" vertical="center" wrapText="1"/>
    </xf>
    <xf numFmtId="174" fontId="2" fillId="0" borderId="2" xfId="12" applyNumberFormat="1" applyFont="1" applyFill="1" applyBorder="1" applyAlignment="1">
      <alignment horizontal="right" vertical="center" wrapText="1"/>
    </xf>
    <xf numFmtId="3" fontId="2" fillId="0" borderId="2" xfId="22" applyNumberFormat="1" applyFont="1" applyBorder="1" applyAlignment="1">
      <alignment horizontal="right" vertical="center" wrapText="1"/>
    </xf>
    <xf numFmtId="0" fontId="2" fillId="0" borderId="2" xfId="22" applyFont="1" applyBorder="1" applyAlignment="1">
      <alignment vertical="center" wrapText="1"/>
    </xf>
    <xf numFmtId="3" fontId="2" fillId="2" borderId="2" xfId="22" applyNumberFormat="1" applyFont="1" applyFill="1" applyBorder="1" applyAlignment="1">
      <alignment horizontal="center" vertical="center" wrapText="1"/>
    </xf>
    <xf numFmtId="0" fontId="2" fillId="2" borderId="2" xfId="22" applyFont="1" applyFill="1" applyBorder="1" applyAlignment="1">
      <alignment horizontal="center" vertical="center" wrapText="1"/>
    </xf>
    <xf numFmtId="49" fontId="2" fillId="0" borderId="2" xfId="22" quotePrefix="1" applyNumberFormat="1" applyFont="1" applyBorder="1" applyAlignment="1">
      <alignment horizontal="center" vertical="center" wrapText="1"/>
    </xf>
    <xf numFmtId="164" fontId="2" fillId="0" borderId="2" xfId="23" applyNumberFormat="1" applyFont="1" applyFill="1" applyBorder="1" applyAlignment="1">
      <alignment horizontal="right" vertical="center" wrapText="1"/>
    </xf>
    <xf numFmtId="49" fontId="16" fillId="0" borderId="2" xfId="22" quotePrefix="1" applyNumberFormat="1" applyFont="1" applyBorder="1" applyAlignment="1">
      <alignment horizontal="center" vertical="center" wrapText="1"/>
    </xf>
    <xf numFmtId="0" fontId="16" fillId="0" borderId="2" xfId="22" applyFont="1" applyBorder="1" applyAlignment="1">
      <alignment horizontal="justify" vertical="center" wrapText="1"/>
    </xf>
    <xf numFmtId="0" fontId="16" fillId="0" borderId="2" xfId="22" applyFont="1" applyBorder="1" applyAlignment="1">
      <alignment vertical="center" wrapText="1"/>
    </xf>
    <xf numFmtId="3" fontId="16" fillId="0" borderId="2" xfId="22" applyNumberFormat="1" applyFont="1" applyBorder="1" applyAlignment="1">
      <alignment horizontal="center" vertical="center" wrapText="1"/>
    </xf>
    <xf numFmtId="0" fontId="16" fillId="0" borderId="2" xfId="22" applyFont="1" applyBorder="1" applyAlignment="1">
      <alignment horizontal="right" vertical="center" wrapText="1"/>
    </xf>
    <xf numFmtId="14" fontId="16" fillId="0" borderId="2" xfId="22" applyNumberFormat="1" applyFont="1" applyBorder="1" applyAlignment="1">
      <alignment horizontal="center" vertical="center" wrapText="1"/>
    </xf>
    <xf numFmtId="3" fontId="16" fillId="0" borderId="2" xfId="22" applyNumberFormat="1" applyFont="1" applyBorder="1" applyAlignment="1">
      <alignment horizontal="right" vertical="center" wrapText="1"/>
    </xf>
    <xf numFmtId="49" fontId="19" fillId="2" borderId="0" xfId="10" applyNumberFormat="1" applyFont="1" applyFill="1" applyBorder="1" applyAlignment="1">
      <alignment horizontal="center" vertical="center"/>
    </xf>
    <xf numFmtId="49" fontId="16" fillId="2" borderId="2" xfId="5" applyNumberFormat="1" applyFont="1" applyFill="1" applyBorder="1" applyAlignment="1">
      <alignment horizontal="center" vertical="center" wrapText="1"/>
    </xf>
    <xf numFmtId="164" fontId="16" fillId="2" borderId="2" xfId="10" applyNumberFormat="1" applyFont="1" applyFill="1" applyBorder="1" applyAlignment="1">
      <alignment horizontal="center" vertical="center" wrapText="1"/>
    </xf>
    <xf numFmtId="164" fontId="16" fillId="2" borderId="2" xfId="10" applyNumberFormat="1" applyFont="1" applyFill="1" applyBorder="1" applyAlignment="1">
      <alignment horizontal="center" vertical="center"/>
    </xf>
    <xf numFmtId="0" fontId="16" fillId="2" borderId="2" xfId="5" applyFont="1" applyFill="1" applyBorder="1" applyAlignment="1">
      <alignment horizontal="center" vertical="center" wrapText="1"/>
    </xf>
    <xf numFmtId="174" fontId="16" fillId="2" borderId="2" xfId="10" applyNumberFormat="1" applyFont="1" applyFill="1" applyBorder="1" applyAlignment="1">
      <alignment horizontal="center" vertical="center" wrapText="1"/>
    </xf>
    <xf numFmtId="175" fontId="3" fillId="2" borderId="2" xfId="12" applyNumberFormat="1" applyFill="1" applyBorder="1" applyAlignment="1">
      <alignment horizontal="center" vertical="center" wrapText="1"/>
    </xf>
    <xf numFmtId="174" fontId="5" fillId="2" borderId="3" xfId="12" applyNumberFormat="1" applyFont="1" applyFill="1" applyBorder="1" applyAlignment="1">
      <alignment horizontal="center" vertical="center" wrapText="1"/>
    </xf>
    <xf numFmtId="174" fontId="5" fillId="2" borderId="7" xfId="12" applyNumberFormat="1" applyFont="1" applyFill="1" applyBorder="1" applyAlignment="1">
      <alignment horizontal="center" vertical="center" wrapText="1"/>
    </xf>
    <xf numFmtId="174" fontId="5" fillId="2" borderId="6" xfId="12" applyNumberFormat="1" applyFont="1" applyFill="1" applyBorder="1" applyAlignment="1">
      <alignment horizontal="center" vertical="center" wrapText="1"/>
    </xf>
    <xf numFmtId="174" fontId="5" fillId="2" borderId="12" xfId="12" applyNumberFormat="1" applyFont="1" applyFill="1" applyBorder="1" applyAlignment="1">
      <alignment horizontal="center" vertical="center" wrapText="1"/>
    </xf>
    <xf numFmtId="174" fontId="5" fillId="2" borderId="14" xfId="12" applyNumberFormat="1" applyFont="1" applyFill="1" applyBorder="1" applyAlignment="1">
      <alignment horizontal="center" vertical="center" wrapText="1"/>
    </xf>
    <xf numFmtId="174" fontId="5" fillId="2" borderId="12" xfId="12" applyNumberFormat="1" applyFont="1" applyFill="1" applyBorder="1" applyAlignment="1">
      <alignment horizontal="center"/>
    </xf>
    <xf numFmtId="174" fontId="5" fillId="2" borderId="13" xfId="12" applyNumberFormat="1" applyFont="1" applyFill="1" applyBorder="1" applyAlignment="1">
      <alignment horizontal="center"/>
    </xf>
    <xf numFmtId="174" fontId="5" fillId="2" borderId="14" xfId="12" applyNumberFormat="1" applyFont="1" applyFill="1" applyBorder="1" applyAlignment="1">
      <alignment horizontal="center"/>
    </xf>
    <xf numFmtId="174" fontId="5" fillId="2" borderId="2" xfId="12" applyNumberFormat="1" applyFont="1" applyFill="1" applyBorder="1" applyAlignment="1">
      <alignment horizontal="center"/>
    </xf>
    <xf numFmtId="174" fontId="2" fillId="2" borderId="1" xfId="12" applyNumberFormat="1" applyFont="1" applyFill="1" applyBorder="1" applyAlignment="1">
      <alignment horizontal="center"/>
    </xf>
    <xf numFmtId="49" fontId="5" fillId="2" borderId="3" xfId="12" applyNumberFormat="1" applyFont="1" applyFill="1" applyBorder="1" applyAlignment="1">
      <alignment horizontal="center" vertical="center"/>
    </xf>
    <xf numFmtId="49" fontId="5" fillId="2" borderId="6" xfId="12" applyNumberFormat="1" applyFont="1" applyFill="1" applyBorder="1" applyAlignment="1">
      <alignment horizontal="center" vertical="center"/>
    </xf>
    <xf numFmtId="49" fontId="5" fillId="2" borderId="7" xfId="12" applyNumberFormat="1" applyFont="1" applyFill="1" applyBorder="1" applyAlignment="1">
      <alignment horizontal="center" vertical="center"/>
    </xf>
    <xf numFmtId="174" fontId="5" fillId="2" borderId="3" xfId="12" applyNumberFormat="1" applyFont="1" applyFill="1" applyBorder="1" applyAlignment="1">
      <alignment horizontal="center" vertical="center"/>
    </xf>
    <xf numFmtId="174" fontId="5" fillId="2" borderId="6" xfId="12" applyNumberFormat="1" applyFont="1" applyFill="1" applyBorder="1" applyAlignment="1">
      <alignment horizontal="center" vertical="center"/>
    </xf>
    <xf numFmtId="174" fontId="5" fillId="2" borderId="7" xfId="12" applyNumberFormat="1" applyFont="1" applyFill="1" applyBorder="1" applyAlignment="1">
      <alignment horizontal="center" vertical="center"/>
    </xf>
    <xf numFmtId="174" fontId="5" fillId="2" borderId="13" xfId="12" applyNumberFormat="1" applyFont="1" applyFill="1" applyBorder="1" applyAlignment="1">
      <alignment horizontal="center" vertical="center" wrapText="1"/>
    </xf>
    <xf numFmtId="174" fontId="16" fillId="0" borderId="0" xfId="12" applyNumberFormat="1" applyFont="1" applyFill="1" applyBorder="1" applyAlignment="1" applyProtection="1">
      <alignment horizontal="left" vertical="center" wrapText="1"/>
    </xf>
    <xf numFmtId="177" fontId="16" fillId="0" borderId="0" xfId="12" applyNumberFormat="1" applyFont="1" applyFill="1" applyBorder="1" applyAlignment="1">
      <alignment horizontal="left" vertical="center" wrapText="1"/>
    </xf>
    <xf numFmtId="173" fontId="16" fillId="0" borderId="2" xfId="12" applyFont="1" applyFill="1" applyBorder="1" applyAlignment="1" applyProtection="1">
      <alignment horizontal="center" vertical="center" wrapText="1"/>
    </xf>
    <xf numFmtId="174" fontId="16" fillId="0" borderId="2" xfId="12" applyNumberFormat="1" applyFont="1" applyFill="1" applyBorder="1" applyAlignment="1" applyProtection="1">
      <alignment horizontal="center" vertical="center" wrapText="1"/>
    </xf>
    <xf numFmtId="175" fontId="16" fillId="0" borderId="2" xfId="12" applyNumberFormat="1" applyFont="1" applyFill="1" applyBorder="1" applyAlignment="1" applyProtection="1">
      <alignment horizontal="center" vertical="center" wrapText="1"/>
    </xf>
    <xf numFmtId="173" fontId="16" fillId="0" borderId="3" xfId="12" applyFont="1" applyFill="1" applyBorder="1" applyAlignment="1" applyProtection="1">
      <alignment horizontal="center" vertical="center" wrapText="1"/>
    </xf>
    <xf numFmtId="173" fontId="16" fillId="0" borderId="6" xfId="12" applyFont="1" applyFill="1" applyBorder="1" applyAlignment="1" applyProtection="1">
      <alignment horizontal="center" vertical="center" wrapText="1"/>
    </xf>
    <xf numFmtId="173" fontId="16" fillId="0" borderId="7" xfId="12" applyFont="1" applyFill="1" applyBorder="1" applyAlignment="1" applyProtection="1">
      <alignment horizontal="center" vertical="center" wrapText="1"/>
    </xf>
    <xf numFmtId="173" fontId="16" fillId="0" borderId="16" xfId="12" applyFont="1" applyFill="1" applyBorder="1" applyAlignment="1" applyProtection="1">
      <alignment horizontal="center" vertical="center" wrapText="1"/>
    </xf>
    <xf numFmtId="173" fontId="16" fillId="0" borderId="18" xfId="12" applyFont="1" applyFill="1" applyBorder="1" applyAlignment="1" applyProtection="1">
      <alignment horizontal="center" vertical="center" wrapText="1"/>
    </xf>
    <xf numFmtId="173" fontId="16" fillId="0" borderId="20" xfId="12" applyFont="1" applyFill="1" applyBorder="1" applyAlignment="1" applyProtection="1">
      <alignment horizontal="center" vertical="center" wrapText="1"/>
    </xf>
    <xf numFmtId="173" fontId="16" fillId="0" borderId="12" xfId="12" applyFont="1" applyFill="1" applyBorder="1" applyAlignment="1" applyProtection="1">
      <alignment horizontal="center" vertical="center" wrapText="1"/>
    </xf>
    <xf numFmtId="173" fontId="16" fillId="0" borderId="13" xfId="12" applyFont="1" applyFill="1" applyBorder="1" applyAlignment="1" applyProtection="1">
      <alignment horizontal="center" vertical="center" wrapText="1"/>
    </xf>
    <xf numFmtId="173" fontId="18" fillId="0" borderId="0" xfId="12" applyFont="1" applyFill="1" applyBorder="1" applyAlignment="1" applyProtection="1">
      <alignment horizontal="center" vertical="center" wrapText="1"/>
    </xf>
    <xf numFmtId="174" fontId="16" fillId="0" borderId="4" xfId="12" applyNumberFormat="1" applyFont="1" applyFill="1" applyBorder="1" applyAlignment="1" applyProtection="1">
      <alignment horizontal="center" vertical="center" wrapText="1"/>
    </xf>
    <xf numFmtId="174" fontId="16" fillId="0" borderId="17" xfId="12" applyNumberFormat="1" applyFont="1" applyFill="1" applyBorder="1" applyAlignment="1" applyProtection="1">
      <alignment horizontal="center" vertical="center" wrapText="1"/>
    </xf>
    <xf numFmtId="174" fontId="16" fillId="0" borderId="19" xfId="12" applyNumberFormat="1" applyFont="1" applyFill="1" applyBorder="1" applyAlignment="1" applyProtection="1">
      <alignment horizontal="center" vertical="center" wrapText="1"/>
    </xf>
    <xf numFmtId="3" fontId="16" fillId="0" borderId="2" xfId="12" applyNumberFormat="1" applyFont="1" applyFill="1" applyBorder="1" applyAlignment="1" applyProtection="1">
      <alignment horizontal="center" vertical="center" wrapText="1"/>
    </xf>
    <xf numFmtId="174" fontId="2" fillId="2" borderId="3" xfId="12" applyNumberFormat="1" applyFont="1" applyFill="1" applyBorder="1" applyAlignment="1">
      <alignment horizontal="center" vertical="center" wrapText="1"/>
    </xf>
    <xf numFmtId="174" fontId="2" fillId="2" borderId="7" xfId="12" applyNumberFormat="1" applyFont="1" applyFill="1" applyBorder="1" applyAlignment="1">
      <alignment horizontal="center" vertical="center" wrapText="1"/>
    </xf>
    <xf numFmtId="175" fontId="2" fillId="2" borderId="3" xfId="12" applyNumberFormat="1" applyFont="1" applyFill="1" applyBorder="1" applyAlignment="1">
      <alignment horizontal="center" vertical="center" wrapText="1"/>
    </xf>
    <xf numFmtId="175" fontId="2" fillId="2" borderId="7" xfId="12" applyNumberFormat="1" applyFont="1" applyFill="1" applyBorder="1" applyAlignment="1">
      <alignment horizontal="center" vertical="center" wrapText="1"/>
    </xf>
    <xf numFmtId="174" fontId="2" fillId="2" borderId="2" xfId="12" applyNumberFormat="1" applyFont="1" applyFill="1" applyBorder="1" applyAlignment="1">
      <alignment horizontal="center" vertical="center" wrapText="1"/>
    </xf>
    <xf numFmtId="174" fontId="2" fillId="2" borderId="4" xfId="12" applyNumberFormat="1" applyFont="1" applyFill="1" applyBorder="1" applyAlignment="1" applyProtection="1">
      <alignment horizontal="center" vertical="center"/>
    </xf>
    <xf numFmtId="174" fontId="2" fillId="2" borderId="5" xfId="12" applyNumberFormat="1" applyFont="1" applyFill="1" applyBorder="1" applyAlignment="1" applyProtection="1">
      <alignment horizontal="center" vertical="center"/>
    </xf>
    <xf numFmtId="174" fontId="2" fillId="2" borderId="16" xfId="12" applyNumberFormat="1" applyFont="1" applyFill="1" applyBorder="1" applyAlignment="1" applyProtection="1">
      <alignment horizontal="center" vertical="center"/>
    </xf>
    <xf numFmtId="174" fontId="2" fillId="2" borderId="6" xfId="12" applyNumberFormat="1" applyFont="1" applyFill="1" applyBorder="1" applyAlignment="1">
      <alignment horizontal="center" vertical="center" wrapText="1"/>
    </xf>
    <xf numFmtId="174" fontId="2" fillId="2" borderId="3" xfId="12" applyNumberFormat="1" applyFont="1" applyFill="1" applyBorder="1" applyAlignment="1" applyProtection="1">
      <alignment horizontal="center" vertical="center" wrapText="1"/>
    </xf>
    <xf numFmtId="174" fontId="2" fillId="2" borderId="6" xfId="12" applyNumberFormat="1" applyFont="1" applyFill="1" applyBorder="1" applyAlignment="1" applyProtection="1">
      <alignment horizontal="center" vertical="center" wrapText="1"/>
    </xf>
    <xf numFmtId="174" fontId="2" fillId="2" borderId="7" xfId="12" applyNumberFormat="1" applyFont="1" applyFill="1" applyBorder="1" applyAlignment="1" applyProtection="1">
      <alignment horizontal="center" vertical="center" wrapText="1"/>
    </xf>
    <xf numFmtId="174" fontId="5" fillId="2" borderId="0" xfId="12" applyNumberFormat="1" applyFont="1" applyFill="1" applyBorder="1" applyAlignment="1" applyProtection="1">
      <alignment horizontal="center" vertical="center"/>
    </xf>
    <xf numFmtId="174" fontId="2" fillId="2" borderId="1" xfId="12" applyNumberFormat="1" applyFont="1" applyFill="1" applyBorder="1" applyAlignment="1" applyProtection="1">
      <alignment horizontal="center" vertical="center"/>
    </xf>
    <xf numFmtId="173" fontId="2" fillId="2" borderId="3" xfId="12" applyFont="1" applyFill="1" applyBorder="1" applyAlignment="1" applyProtection="1">
      <alignment horizontal="center" vertical="center" wrapText="1"/>
    </xf>
    <xf numFmtId="173" fontId="2" fillId="2" borderId="6" xfId="12" applyFont="1" applyFill="1" applyBorder="1" applyAlignment="1" applyProtection="1">
      <alignment horizontal="center" vertical="center" wrapText="1"/>
    </xf>
    <xf numFmtId="173" fontId="2" fillId="2" borderId="7" xfId="12" applyFont="1" applyFill="1" applyBorder="1" applyAlignment="1" applyProtection="1">
      <alignment horizontal="center" vertical="center" wrapText="1"/>
    </xf>
    <xf numFmtId="0" fontId="2" fillId="0" borderId="9" xfId="18" applyFont="1" applyBorder="1" applyAlignment="1">
      <alignment horizontal="center" vertical="center" wrapText="1"/>
    </xf>
    <xf numFmtId="0" fontId="5" fillId="0" borderId="0" xfId="18" applyFont="1" applyAlignment="1">
      <alignment horizontal="center" vertical="center"/>
    </xf>
    <xf numFmtId="0" fontId="2" fillId="0" borderId="1" xfId="18" applyFont="1" applyBorder="1" applyAlignment="1">
      <alignment horizontal="center" vertical="center"/>
    </xf>
    <xf numFmtId="0" fontId="5" fillId="0" borderId="2" xfId="18" applyFont="1" applyBorder="1" applyAlignment="1">
      <alignment horizontal="center" vertical="center" wrapText="1"/>
    </xf>
    <xf numFmtId="174" fontId="2" fillId="0" borderId="2" xfId="20" applyNumberFormat="1" applyFont="1" applyFill="1" applyBorder="1" applyAlignment="1" applyProtection="1">
      <alignment horizontal="center" vertical="center" wrapText="1"/>
    </xf>
    <xf numFmtId="173" fontId="2" fillId="0" borderId="2" xfId="20" applyFont="1" applyFill="1" applyBorder="1" applyAlignment="1" applyProtection="1">
      <alignment horizontal="center" vertical="center" wrapText="1"/>
    </xf>
    <xf numFmtId="0" fontId="2" fillId="0" borderId="2" xfId="18" applyFont="1" applyBorder="1" applyAlignment="1">
      <alignment horizontal="center" vertical="center"/>
    </xf>
    <xf numFmtId="174" fontId="2" fillId="0" borderId="3" xfId="12" applyNumberFormat="1" applyFont="1" applyFill="1" applyBorder="1" applyAlignment="1">
      <alignment horizontal="center" vertical="center" wrapText="1"/>
    </xf>
    <xf numFmtId="174" fontId="2" fillId="0" borderId="6" xfId="12" applyNumberFormat="1" applyFont="1" applyFill="1" applyBorder="1" applyAlignment="1">
      <alignment horizontal="center" vertical="center" wrapText="1"/>
    </xf>
    <xf numFmtId="174" fontId="2" fillId="0" borderId="7" xfId="12" applyNumberFormat="1" applyFont="1" applyFill="1" applyBorder="1" applyAlignment="1">
      <alignment horizontal="center" vertical="center" wrapText="1"/>
    </xf>
    <xf numFmtId="174" fontId="2" fillId="0" borderId="2" xfId="12" applyNumberFormat="1" applyFont="1" applyFill="1" applyBorder="1" applyAlignment="1">
      <alignment horizontal="center" vertical="center" wrapText="1"/>
    </xf>
    <xf numFmtId="0" fontId="2" fillId="0" borderId="3" xfId="5" applyFont="1" applyBorder="1" applyAlignment="1">
      <alignment horizontal="center" vertical="center" wrapText="1"/>
    </xf>
    <xf numFmtId="0" fontId="2" fillId="0" borderId="6" xfId="5" applyFont="1" applyBorder="1" applyAlignment="1">
      <alignment horizontal="center" vertical="center" wrapText="1"/>
    </xf>
    <xf numFmtId="0" fontId="2" fillId="0" borderId="7" xfId="5" applyFont="1" applyBorder="1" applyAlignment="1">
      <alignment horizontal="center" vertical="center" wrapText="1"/>
    </xf>
    <xf numFmtId="0" fontId="4" fillId="0" borderId="0" xfId="5" applyFont="1" applyAlignment="1">
      <alignment horizontal="center" vertical="center"/>
    </xf>
    <xf numFmtId="174" fontId="2" fillId="0" borderId="1" xfId="12" applyNumberFormat="1" applyFont="1" applyFill="1" applyBorder="1" applyAlignment="1">
      <alignment horizontal="right" vertical="center"/>
    </xf>
    <xf numFmtId="164" fontId="2" fillId="0" borderId="3" xfId="4" applyNumberFormat="1" applyFont="1" applyFill="1" applyBorder="1" applyAlignment="1">
      <alignment horizontal="center" vertical="center" wrapText="1"/>
    </xf>
    <xf numFmtId="164" fontId="2" fillId="0" borderId="6" xfId="4" applyNumberFormat="1" applyFont="1" applyFill="1" applyBorder="1" applyAlignment="1">
      <alignment horizontal="center" vertical="center" wrapText="1"/>
    </xf>
    <xf numFmtId="164" fontId="2" fillId="0" borderId="7" xfId="4" applyNumberFormat="1" applyFont="1" applyFill="1" applyBorder="1" applyAlignment="1">
      <alignment horizontal="center" vertical="center" wrapText="1"/>
    </xf>
    <xf numFmtId="0" fontId="2" fillId="0" borderId="12" xfId="5" applyFont="1" applyBorder="1" applyAlignment="1">
      <alignment horizontal="center" vertical="center"/>
    </xf>
    <xf numFmtId="0" fontId="2" fillId="0" borderId="13" xfId="5" applyFont="1" applyBorder="1" applyAlignment="1">
      <alignment horizontal="center" vertical="center"/>
    </xf>
    <xf numFmtId="0" fontId="2" fillId="0" borderId="14" xfId="5" applyFont="1" applyBorder="1" applyAlignment="1">
      <alignment horizontal="center" vertical="center"/>
    </xf>
    <xf numFmtId="174" fontId="2" fillId="0" borderId="12" xfId="12" applyNumberFormat="1" applyFont="1" applyFill="1" applyBorder="1" applyAlignment="1">
      <alignment horizontal="center" vertical="center" wrapText="1"/>
    </xf>
    <xf numFmtId="174" fontId="2" fillId="0" borderId="14" xfId="12" applyNumberFormat="1" applyFont="1" applyFill="1" applyBorder="1" applyAlignment="1">
      <alignment horizontal="center" vertical="center" wrapText="1"/>
    </xf>
    <xf numFmtId="164" fontId="2" fillId="0" borderId="2" xfId="4" applyNumberFormat="1" applyFont="1" applyFill="1" applyBorder="1" applyAlignment="1">
      <alignment horizontal="center" vertical="center"/>
    </xf>
    <xf numFmtId="164" fontId="2" fillId="0" borderId="2" xfId="4" applyNumberFormat="1" applyFont="1" applyFill="1" applyBorder="1" applyAlignment="1">
      <alignment horizontal="center" vertical="center" wrapText="1"/>
    </xf>
    <xf numFmtId="164" fontId="4" fillId="0" borderId="0" xfId="4" applyNumberFormat="1" applyFont="1" applyFill="1" applyBorder="1" applyAlignment="1">
      <alignment horizontal="center" vertical="center"/>
    </xf>
    <xf numFmtId="164" fontId="2" fillId="0" borderId="1" xfId="4" applyNumberFormat="1" applyFont="1" applyFill="1" applyBorder="1" applyAlignment="1">
      <alignment horizontal="center" vertical="center"/>
    </xf>
    <xf numFmtId="166" fontId="2" fillId="0" borderId="2" xfId="4" applyNumberFormat="1" applyFont="1" applyFill="1" applyBorder="1" applyAlignment="1">
      <alignment horizontal="center" vertical="center" wrapText="1"/>
    </xf>
    <xf numFmtId="164" fontId="2" fillId="0" borderId="4" xfId="4" applyNumberFormat="1" applyFont="1" applyFill="1" applyBorder="1" applyAlignment="1">
      <alignment horizontal="left" vertical="center"/>
    </xf>
    <xf numFmtId="164" fontId="2" fillId="0" borderId="5" xfId="4" applyNumberFormat="1" applyFont="1" applyFill="1" applyBorder="1" applyAlignment="1">
      <alignment horizontal="left" vertical="center"/>
    </xf>
    <xf numFmtId="164" fontId="2" fillId="0" borderId="2" xfId="4" applyNumberFormat="1" applyFont="1" applyFill="1" applyBorder="1" applyAlignment="1">
      <alignment horizontal="left" vertical="center"/>
    </xf>
    <xf numFmtId="3" fontId="5" fillId="0" borderId="2" xfId="22" applyNumberFormat="1" applyFont="1" applyBorder="1" applyAlignment="1">
      <alignment horizontal="center" vertical="center" wrapText="1"/>
    </xf>
    <xf numFmtId="0" fontId="5" fillId="0" borderId="0" xfId="22" applyFont="1" applyAlignment="1">
      <alignment horizontal="center" vertical="center"/>
    </xf>
    <xf numFmtId="49" fontId="5" fillId="0" borderId="2" xfId="22" applyNumberFormat="1" applyFont="1" applyBorder="1" applyAlignment="1">
      <alignment horizontal="center" vertical="center" wrapText="1"/>
    </xf>
    <xf numFmtId="3" fontId="5" fillId="0" borderId="3" xfId="22" applyNumberFormat="1" applyFont="1" applyBorder="1" applyAlignment="1">
      <alignment horizontal="center" vertical="center" wrapText="1"/>
    </xf>
    <xf numFmtId="3" fontId="5" fillId="0" borderId="7" xfId="22" applyNumberFormat="1" applyFont="1" applyBorder="1" applyAlignment="1">
      <alignment horizontal="center" vertical="center" wrapText="1"/>
    </xf>
    <xf numFmtId="174" fontId="5" fillId="0" borderId="2" xfId="12" applyNumberFormat="1" applyFont="1" applyFill="1" applyBorder="1" applyAlignment="1" applyProtection="1">
      <alignment horizontal="center" vertical="center" wrapText="1"/>
    </xf>
    <xf numFmtId="3" fontId="2" fillId="0" borderId="0" xfId="12" applyNumberFormat="1" applyFont="1" applyFill="1" applyBorder="1" applyAlignment="1" applyProtection="1">
      <alignment horizontal="center" vertical="center" wrapText="1" shrinkToFit="1"/>
    </xf>
    <xf numFmtId="3" fontId="2" fillId="0" borderId="0" xfId="12" applyNumberFormat="1" applyFont="1" applyFill="1" applyBorder="1" applyAlignment="1" applyProtection="1">
      <alignment horizontal="left" vertical="center"/>
    </xf>
    <xf numFmtId="174" fontId="5" fillId="0" borderId="0" xfId="12" applyNumberFormat="1" applyFont="1" applyFill="1" applyBorder="1" applyAlignment="1" applyProtection="1">
      <alignment horizontal="center" vertical="center" wrapText="1"/>
    </xf>
    <xf numFmtId="174" fontId="2" fillId="0" borderId="1" xfId="12" applyNumberFormat="1" applyFont="1" applyFill="1" applyBorder="1" applyAlignment="1" applyProtection="1">
      <alignment horizontal="right" vertical="center"/>
    </xf>
    <xf numFmtId="174" fontId="2" fillId="0" borderId="1" xfId="12" applyNumberFormat="1" applyFont="1" applyFill="1" applyBorder="1" applyAlignment="1" applyProtection="1">
      <alignment horizontal="center" vertical="center"/>
    </xf>
    <xf numFmtId="3" fontId="5" fillId="0" borderId="2" xfId="12" applyNumberFormat="1" applyFont="1" applyFill="1" applyBorder="1" applyAlignment="1" applyProtection="1">
      <alignment horizontal="center" vertical="center" wrapText="1"/>
    </xf>
    <xf numFmtId="174" fontId="5" fillId="0" borderId="12" xfId="12" applyNumberFormat="1" applyFont="1" applyFill="1" applyBorder="1" applyAlignment="1" applyProtection="1">
      <alignment horizontal="center" vertical="center" wrapText="1"/>
    </xf>
    <xf numFmtId="174" fontId="5" fillId="0" borderId="14" xfId="12" applyNumberFormat="1" applyFont="1" applyFill="1" applyBorder="1" applyAlignment="1" applyProtection="1">
      <alignment horizontal="center" vertical="center" wrapText="1"/>
    </xf>
    <xf numFmtId="174" fontId="5" fillId="0" borderId="4" xfId="12" applyNumberFormat="1" applyFont="1" applyFill="1" applyBorder="1" applyAlignment="1" applyProtection="1">
      <alignment horizontal="center" vertical="center" wrapText="1"/>
    </xf>
    <xf numFmtId="174" fontId="5" fillId="0" borderId="19" xfId="12" applyNumberFormat="1" applyFont="1" applyFill="1" applyBorder="1" applyAlignment="1" applyProtection="1">
      <alignment horizontal="center" vertical="center" wrapText="1"/>
    </xf>
    <xf numFmtId="174" fontId="18" fillId="0" borderId="0" xfId="12" applyNumberFormat="1" applyFont="1" applyFill="1" applyAlignment="1">
      <alignment horizontal="center" vertical="center" wrapText="1"/>
    </xf>
    <xf numFmtId="174" fontId="18" fillId="0" borderId="0" xfId="12" applyNumberFormat="1" applyFont="1" applyFill="1" applyAlignment="1">
      <alignment horizontal="center" vertical="center"/>
    </xf>
    <xf numFmtId="174" fontId="19" fillId="0" borderId="1" xfId="12" applyNumberFormat="1" applyFont="1" applyFill="1" applyBorder="1" applyAlignment="1">
      <alignment horizontal="center" vertical="center"/>
    </xf>
    <xf numFmtId="3" fontId="18" fillId="0" borderId="2" xfId="12" applyNumberFormat="1" applyFont="1" applyFill="1" applyBorder="1" applyAlignment="1">
      <alignment horizontal="center" vertical="center" wrapText="1"/>
    </xf>
    <xf numFmtId="174" fontId="18" fillId="0" borderId="2" xfId="12" applyNumberFormat="1" applyFont="1" applyFill="1" applyBorder="1" applyAlignment="1">
      <alignment horizontal="center" vertical="center" wrapText="1"/>
    </xf>
    <xf numFmtId="174" fontId="18" fillId="0" borderId="12" xfId="12" applyNumberFormat="1" applyFont="1" applyFill="1" applyBorder="1" applyAlignment="1">
      <alignment horizontal="center" vertical="center"/>
    </xf>
    <xf numFmtId="174" fontId="18" fillId="0" borderId="13" xfId="12" applyNumberFormat="1" applyFont="1" applyFill="1" applyBorder="1" applyAlignment="1">
      <alignment horizontal="center" vertical="center"/>
    </xf>
    <xf numFmtId="174" fontId="18" fillId="0" borderId="14" xfId="12" applyNumberFormat="1" applyFont="1" applyFill="1" applyBorder="1" applyAlignment="1">
      <alignment horizontal="center" vertical="center"/>
    </xf>
  </cellXfs>
  <cellStyles count="25">
    <cellStyle name="AutoFormat-Optionen 2 2" xfId="5" xr:uid="{6546DE11-0241-4330-8C9C-F210B7DB1340}"/>
    <cellStyle name="ColLevel_1" xfId="1" builtinId="2" iLevel="0"/>
    <cellStyle name="Comma 10 2" xfId="12" xr:uid="{8EA62ED9-415A-48BD-9095-CBF8FE1AED54}"/>
    <cellStyle name="Comma 10 3" xfId="4" xr:uid="{4697E54D-981D-48CF-BB84-488940A8F42D}"/>
    <cellStyle name="Comma 14" xfId="10" xr:uid="{1356DD90-0E9A-4292-A0A3-C8C51A375DA5}"/>
    <cellStyle name="Comma 21" xfId="14" xr:uid="{192B2714-4F29-4438-BF90-E41E49B9C68B}"/>
    <cellStyle name="Comma 22 2" xfId="19" xr:uid="{B4F3E96C-A74B-459A-B6C3-A574656B749C}"/>
    <cellStyle name="Comma 22 2 2" xfId="21" xr:uid="{E7C716C5-1116-41EC-B305-7C33CE8D1D50}"/>
    <cellStyle name="Comma 22 3 2" xfId="17" xr:uid="{895407FC-A3ED-4680-BEB9-1F20C41EF36F}"/>
    <cellStyle name="Comma 23 2" xfId="11" xr:uid="{4E7C9AD8-C758-4BAF-9B9C-2D902E091BAD}"/>
    <cellStyle name="Comma 3 3" xfId="20" xr:uid="{C15EAA3C-5BFC-4732-9696-C11C606BF2F9}"/>
    <cellStyle name="Comma 33" xfId="8" xr:uid="{D2748685-437B-4955-A696-178CAB430FC3}"/>
    <cellStyle name="Comma 36" xfId="23" xr:uid="{DBF60C59-F228-486E-AE18-4FEC3E94BB76}"/>
    <cellStyle name="Comma_DT 2013 Bieu kem NQ (11-12)" xfId="13" xr:uid="{25FD915B-A829-4677-BF35-941AFED49D7F}"/>
    <cellStyle name="Normal" xfId="0" builtinId="0"/>
    <cellStyle name="Normal 24 2" xfId="7" xr:uid="{77D7AF4E-2E8E-46B7-A9AC-C77CD8152A2C}"/>
    <cellStyle name="Normal 24 4" xfId="9" xr:uid="{92D72FDC-7F9E-43A0-9723-80132EBC1066}"/>
    <cellStyle name="Normal 37" xfId="3" xr:uid="{5C9CF87B-5D50-43E8-A4E8-72E9BAEFA992}"/>
    <cellStyle name="Normal 38" xfId="6" xr:uid="{12F42F40-DD05-4305-8BDA-4C6192B519B3}"/>
    <cellStyle name="Normal 41" xfId="22" xr:uid="{ABEAD6D3-925D-42F7-9213-00A5862F90F9}"/>
    <cellStyle name="Normal 5 3" xfId="18" xr:uid="{D50B4924-CD98-4F80-818B-F20021B65AA6}"/>
    <cellStyle name="Normal 9 2 2" xfId="16" xr:uid="{227F5541-84B4-40CF-BF6F-3D7207E952B7}"/>
    <cellStyle name="Normal_Ket qua thao luan DT NSH 2002" xfId="15" xr:uid="{ACC7E572-CCF6-4D6B-B21E-781546CC03A1}"/>
    <cellStyle name="Normal_Ket qua thao luan DT NSH 2002 2" xfId="24" xr:uid="{5C6E5AC7-D62B-4104-A0A7-6D0F7DBA5BF5}"/>
    <cellStyle name="RowLevel_3" xfId="2" builtinId="1" iLevel="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3AE81-524B-45FE-8503-AEC43A0E5473}">
  <dimension ref="A1:G88"/>
  <sheetViews>
    <sheetView tabSelected="1" zoomScale="85" zoomScaleNormal="85" workbookViewId="0">
      <selection activeCell="B47" sqref="B47"/>
    </sheetView>
  </sheetViews>
  <sheetFormatPr defaultRowHeight="15"/>
  <cols>
    <col min="1" max="1" width="5.42578125" customWidth="1"/>
    <col min="2" max="2" width="47.42578125" customWidth="1"/>
    <col min="3" max="4" width="11.42578125" customWidth="1"/>
    <col min="5" max="5" width="10.7109375" customWidth="1"/>
    <col min="6" max="6" width="8.28515625" customWidth="1"/>
    <col min="7" max="7" width="9.42578125" customWidth="1"/>
  </cols>
  <sheetData>
    <row r="1" spans="1:7" ht="15.75">
      <c r="A1" s="124" t="s">
        <v>683</v>
      </c>
      <c r="B1" s="125"/>
      <c r="C1" s="125"/>
      <c r="D1" s="125"/>
      <c r="E1" s="125"/>
      <c r="F1" s="126"/>
      <c r="G1" s="127"/>
    </row>
    <row r="2" spans="1:7" ht="15.75">
      <c r="A2" s="1" t="s">
        <v>684</v>
      </c>
      <c r="B2" s="537"/>
      <c r="C2" s="537"/>
      <c r="D2" s="537"/>
      <c r="E2" s="537"/>
      <c r="F2" s="537"/>
      <c r="G2" s="537"/>
    </row>
    <row r="3" spans="1:7">
      <c r="A3" s="128"/>
      <c r="B3" s="129"/>
      <c r="C3" s="129"/>
      <c r="D3" s="130"/>
      <c r="E3" s="126" t="s">
        <v>685</v>
      </c>
      <c r="F3" s="126"/>
      <c r="G3" s="127"/>
    </row>
    <row r="4" spans="1:7" ht="29.45" customHeight="1">
      <c r="A4" s="538" t="s">
        <v>3</v>
      </c>
      <c r="B4" s="539" t="s">
        <v>686</v>
      </c>
      <c r="C4" s="539" t="s">
        <v>687</v>
      </c>
      <c r="D4" s="540" t="s">
        <v>688</v>
      </c>
      <c r="E4" s="540"/>
      <c r="F4" s="541" t="s">
        <v>689</v>
      </c>
      <c r="G4" s="541"/>
    </row>
    <row r="5" spans="1:7" ht="16.899999999999999" customHeight="1">
      <c r="A5" s="538"/>
      <c r="B5" s="539"/>
      <c r="C5" s="539"/>
      <c r="D5" s="539" t="s">
        <v>690</v>
      </c>
      <c r="E5" s="542" t="s">
        <v>691</v>
      </c>
      <c r="F5" s="543" t="s">
        <v>692</v>
      </c>
      <c r="G5" s="2" t="s">
        <v>693</v>
      </c>
    </row>
    <row r="6" spans="1:7" ht="36" customHeight="1">
      <c r="A6" s="538"/>
      <c r="B6" s="539"/>
      <c r="C6" s="539"/>
      <c r="D6" s="539"/>
      <c r="E6" s="542"/>
      <c r="F6" s="543"/>
      <c r="G6" s="2"/>
    </row>
    <row r="7" spans="1:7">
      <c r="A7" s="131" t="s">
        <v>23</v>
      </c>
      <c r="B7" s="132" t="s">
        <v>694</v>
      </c>
      <c r="C7" s="133">
        <v>3505000</v>
      </c>
      <c r="D7" s="133">
        <v>2654600</v>
      </c>
      <c r="E7" s="133">
        <v>3000000</v>
      </c>
      <c r="F7" s="142">
        <v>113.01137647856552</v>
      </c>
      <c r="G7" s="133">
        <v>345400</v>
      </c>
    </row>
    <row r="8" spans="1:7">
      <c r="A8" s="131" t="s">
        <v>43</v>
      </c>
      <c r="B8" s="132" t="s">
        <v>695</v>
      </c>
      <c r="C8" s="133">
        <v>3235000</v>
      </c>
      <c r="D8" s="133">
        <v>2407800</v>
      </c>
      <c r="E8" s="133">
        <v>2753200</v>
      </c>
      <c r="F8" s="143">
        <v>114.34504526954066</v>
      </c>
      <c r="G8" s="133">
        <v>345400</v>
      </c>
    </row>
    <row r="9" spans="1:7">
      <c r="A9" s="134"/>
      <c r="B9" s="135" t="s">
        <v>696</v>
      </c>
      <c r="C9" s="136">
        <v>2052000</v>
      </c>
      <c r="D9" s="136">
        <v>2017800</v>
      </c>
      <c r="E9" s="136">
        <v>2017800</v>
      </c>
      <c r="F9" s="144">
        <v>100</v>
      </c>
      <c r="G9" s="145">
        <v>0</v>
      </c>
    </row>
    <row r="10" spans="1:7" ht="25.5">
      <c r="A10" s="137" t="s">
        <v>26</v>
      </c>
      <c r="B10" s="138" t="s">
        <v>697</v>
      </c>
      <c r="C10" s="139">
        <v>717200</v>
      </c>
      <c r="D10" s="139">
        <v>729000</v>
      </c>
      <c r="E10" s="139">
        <v>729000</v>
      </c>
      <c r="F10" s="143">
        <v>100</v>
      </c>
      <c r="G10" s="139">
        <v>0</v>
      </c>
    </row>
    <row r="11" spans="1:7">
      <c r="A11" s="140" t="s">
        <v>61</v>
      </c>
      <c r="B11" s="141" t="s">
        <v>698</v>
      </c>
      <c r="C11" s="141">
        <v>310200</v>
      </c>
      <c r="D11" s="141">
        <v>312000</v>
      </c>
      <c r="E11" s="141">
        <v>312000</v>
      </c>
      <c r="F11" s="144">
        <v>100</v>
      </c>
      <c r="G11" s="141"/>
    </row>
    <row r="12" spans="1:7">
      <c r="A12" s="140" t="s">
        <v>81</v>
      </c>
      <c r="B12" s="141" t="s">
        <v>699</v>
      </c>
      <c r="C12" s="141">
        <v>5000</v>
      </c>
      <c r="D12" s="141">
        <v>12000</v>
      </c>
      <c r="E12" s="141">
        <v>12000</v>
      </c>
      <c r="F12" s="144">
        <v>100</v>
      </c>
      <c r="G12" s="141"/>
    </row>
    <row r="13" spans="1:7">
      <c r="A13" s="140" t="s">
        <v>700</v>
      </c>
      <c r="B13" s="141" t="s">
        <v>701</v>
      </c>
      <c r="C13" s="141">
        <v>402000</v>
      </c>
      <c r="D13" s="141">
        <v>405000</v>
      </c>
      <c r="E13" s="141">
        <v>405000</v>
      </c>
      <c r="F13" s="144">
        <v>100</v>
      </c>
      <c r="G13" s="148"/>
    </row>
    <row r="14" spans="1:7">
      <c r="A14" s="146" t="s">
        <v>107</v>
      </c>
      <c r="B14" s="147" t="s">
        <v>702</v>
      </c>
      <c r="C14" s="147">
        <v>401000</v>
      </c>
      <c r="D14" s="141">
        <v>0</v>
      </c>
      <c r="E14" s="141">
        <v>404000</v>
      </c>
      <c r="F14" s="149">
        <v>0</v>
      </c>
      <c r="G14" s="147">
        <v>0</v>
      </c>
    </row>
    <row r="15" spans="1:7">
      <c r="A15" s="146" t="s">
        <v>107</v>
      </c>
      <c r="B15" s="147" t="s">
        <v>703</v>
      </c>
      <c r="C15" s="147">
        <v>1000</v>
      </c>
      <c r="D15" s="141">
        <v>0</v>
      </c>
      <c r="E15" s="141">
        <v>1000</v>
      </c>
      <c r="F15" s="149">
        <v>0</v>
      </c>
      <c r="G15" s="147">
        <v>0</v>
      </c>
    </row>
    <row r="16" spans="1:7" ht="25.5">
      <c r="A16" s="137" t="s">
        <v>49</v>
      </c>
      <c r="B16" s="138" t="s">
        <v>704</v>
      </c>
      <c r="C16" s="139">
        <v>26000</v>
      </c>
      <c r="D16" s="139">
        <v>30000</v>
      </c>
      <c r="E16" s="139">
        <v>30000</v>
      </c>
      <c r="F16" s="143">
        <v>100</v>
      </c>
      <c r="G16" s="139">
        <v>0</v>
      </c>
    </row>
    <row r="17" spans="1:7">
      <c r="A17" s="140" t="s">
        <v>120</v>
      </c>
      <c r="B17" s="141" t="s">
        <v>698</v>
      </c>
      <c r="C17" s="141">
        <v>18000</v>
      </c>
      <c r="D17" s="141">
        <v>20100</v>
      </c>
      <c r="E17" s="141">
        <v>20100</v>
      </c>
      <c r="F17" s="144">
        <v>100</v>
      </c>
      <c r="G17" s="141"/>
    </row>
    <row r="18" spans="1:7">
      <c r="A18" s="140" t="s">
        <v>126</v>
      </c>
      <c r="B18" s="141" t="s">
        <v>699</v>
      </c>
      <c r="C18" s="141">
        <v>7000</v>
      </c>
      <c r="D18" s="141">
        <v>8800</v>
      </c>
      <c r="E18" s="141">
        <v>8400</v>
      </c>
      <c r="F18" s="144">
        <v>95.454545454545453</v>
      </c>
      <c r="G18" s="141"/>
    </row>
    <row r="19" spans="1:7">
      <c r="A19" s="140" t="s">
        <v>705</v>
      </c>
      <c r="B19" s="141" t="s">
        <v>701</v>
      </c>
      <c r="C19" s="141">
        <v>1000</v>
      </c>
      <c r="D19" s="141">
        <v>1100</v>
      </c>
      <c r="E19" s="141">
        <v>1500</v>
      </c>
      <c r="F19" s="144">
        <v>136.36363636363635</v>
      </c>
      <c r="G19" s="141"/>
    </row>
    <row r="20" spans="1:7">
      <c r="A20" s="146" t="s">
        <v>107</v>
      </c>
      <c r="B20" s="147" t="s">
        <v>706</v>
      </c>
      <c r="C20" s="147">
        <v>610</v>
      </c>
      <c r="D20" s="147"/>
      <c r="E20" s="147">
        <v>1030</v>
      </c>
      <c r="F20" s="144">
        <v>0</v>
      </c>
      <c r="G20" s="147">
        <v>0</v>
      </c>
    </row>
    <row r="21" spans="1:7">
      <c r="A21" s="146" t="s">
        <v>107</v>
      </c>
      <c r="B21" s="147" t="s">
        <v>703</v>
      </c>
      <c r="C21" s="147">
        <v>390</v>
      </c>
      <c r="D21" s="147"/>
      <c r="E21" s="147">
        <v>470</v>
      </c>
      <c r="F21" s="149">
        <v>0</v>
      </c>
      <c r="G21" s="147">
        <v>0</v>
      </c>
    </row>
    <row r="22" spans="1:7">
      <c r="A22" s="137" t="s">
        <v>51</v>
      </c>
      <c r="B22" s="138" t="s">
        <v>707</v>
      </c>
      <c r="C22" s="139">
        <v>4000</v>
      </c>
      <c r="D22" s="139">
        <v>4000</v>
      </c>
      <c r="E22" s="139">
        <v>4000</v>
      </c>
      <c r="F22" s="143">
        <v>100</v>
      </c>
      <c r="G22" s="139">
        <v>0</v>
      </c>
    </row>
    <row r="23" spans="1:7">
      <c r="A23" s="140" t="s">
        <v>133</v>
      </c>
      <c r="B23" s="141" t="s">
        <v>698</v>
      </c>
      <c r="C23" s="141">
        <v>2000</v>
      </c>
      <c r="D23" s="141">
        <v>2000</v>
      </c>
      <c r="E23" s="141">
        <v>2000</v>
      </c>
      <c r="F23" s="144">
        <v>100</v>
      </c>
      <c r="G23" s="141"/>
    </row>
    <row r="24" spans="1:7">
      <c r="A24" s="140" t="s">
        <v>136</v>
      </c>
      <c r="B24" s="141" t="s">
        <v>708</v>
      </c>
      <c r="C24" s="141">
        <v>2000</v>
      </c>
      <c r="D24" s="141">
        <v>2000</v>
      </c>
      <c r="E24" s="141">
        <v>2000</v>
      </c>
      <c r="F24" s="144">
        <v>100</v>
      </c>
      <c r="G24" s="141"/>
    </row>
    <row r="25" spans="1:7">
      <c r="A25" s="137" t="s">
        <v>142</v>
      </c>
      <c r="B25" s="138" t="s">
        <v>709</v>
      </c>
      <c r="C25" s="139">
        <v>625000</v>
      </c>
      <c r="D25" s="139">
        <v>670000</v>
      </c>
      <c r="E25" s="139">
        <v>670000</v>
      </c>
      <c r="F25" s="143">
        <v>100</v>
      </c>
      <c r="G25" s="139">
        <v>0</v>
      </c>
    </row>
    <row r="26" spans="1:7">
      <c r="A26" s="140" t="s">
        <v>144</v>
      </c>
      <c r="B26" s="141" t="s">
        <v>698</v>
      </c>
      <c r="C26" s="150">
        <v>450000</v>
      </c>
      <c r="D26" s="150">
        <v>495400</v>
      </c>
      <c r="E26" s="150">
        <v>480900</v>
      </c>
      <c r="F26" s="144">
        <v>97.073072264836497</v>
      </c>
      <c r="G26" s="141"/>
    </row>
    <row r="27" spans="1:7">
      <c r="A27" s="140" t="s">
        <v>147</v>
      </c>
      <c r="B27" s="141" t="s">
        <v>708</v>
      </c>
      <c r="C27" s="150">
        <v>29000</v>
      </c>
      <c r="D27" s="150">
        <v>29600</v>
      </c>
      <c r="E27" s="150">
        <v>29600</v>
      </c>
      <c r="F27" s="144">
        <v>100</v>
      </c>
      <c r="G27" s="141"/>
    </row>
    <row r="28" spans="1:7">
      <c r="A28" s="140" t="s">
        <v>157</v>
      </c>
      <c r="B28" s="141" t="s">
        <v>710</v>
      </c>
      <c r="C28" s="141">
        <v>2600</v>
      </c>
      <c r="D28" s="141">
        <v>3300</v>
      </c>
      <c r="E28" s="141">
        <v>3300</v>
      </c>
      <c r="F28" s="144">
        <v>100</v>
      </c>
      <c r="G28" s="141"/>
    </row>
    <row r="29" spans="1:7">
      <c r="A29" s="140" t="s">
        <v>711</v>
      </c>
      <c r="B29" s="141" t="s">
        <v>701</v>
      </c>
      <c r="C29" s="150">
        <v>143400</v>
      </c>
      <c r="D29" s="150">
        <v>141700</v>
      </c>
      <c r="E29" s="150">
        <v>156200</v>
      </c>
      <c r="F29" s="144">
        <v>110.23288637967536</v>
      </c>
      <c r="G29" s="141"/>
    </row>
    <row r="30" spans="1:7">
      <c r="A30" s="146" t="s">
        <v>107</v>
      </c>
      <c r="B30" s="147" t="s">
        <v>702</v>
      </c>
      <c r="C30" s="147">
        <v>130305</v>
      </c>
      <c r="D30" s="151"/>
      <c r="E30" s="151">
        <v>141740</v>
      </c>
      <c r="F30" s="149">
        <v>0</v>
      </c>
      <c r="G30" s="147">
        <v>0</v>
      </c>
    </row>
    <row r="31" spans="1:7">
      <c r="A31" s="146" t="s">
        <v>107</v>
      </c>
      <c r="B31" s="147" t="s">
        <v>703</v>
      </c>
      <c r="C31" s="147">
        <v>13095</v>
      </c>
      <c r="D31" s="151"/>
      <c r="E31" s="151">
        <v>14460</v>
      </c>
      <c r="F31" s="149">
        <v>0</v>
      </c>
      <c r="G31" s="147">
        <v>0</v>
      </c>
    </row>
    <row r="32" spans="1:7">
      <c r="A32" s="137" t="s">
        <v>30</v>
      </c>
      <c r="B32" s="138" t="s">
        <v>712</v>
      </c>
      <c r="C32" s="138">
        <v>86000</v>
      </c>
      <c r="D32" s="152">
        <v>74000</v>
      </c>
      <c r="E32" s="152">
        <v>74000</v>
      </c>
      <c r="F32" s="143">
        <v>100</v>
      </c>
      <c r="G32" s="138">
        <v>0</v>
      </c>
    </row>
    <row r="33" spans="1:7">
      <c r="A33" s="137" t="s">
        <v>31</v>
      </c>
      <c r="B33" s="138" t="s">
        <v>713</v>
      </c>
      <c r="C33" s="152">
        <v>200</v>
      </c>
      <c r="D33" s="152"/>
      <c r="E33" s="152"/>
      <c r="F33" s="143">
        <v>0</v>
      </c>
      <c r="G33" s="138">
        <v>0</v>
      </c>
    </row>
    <row r="34" spans="1:7">
      <c r="A34" s="137" t="s">
        <v>198</v>
      </c>
      <c r="B34" s="138" t="s">
        <v>714</v>
      </c>
      <c r="C34" s="138">
        <v>3600</v>
      </c>
      <c r="D34" s="152">
        <v>3600</v>
      </c>
      <c r="E34" s="152">
        <v>3600</v>
      </c>
      <c r="F34" s="143">
        <v>100</v>
      </c>
      <c r="G34" s="138">
        <v>0</v>
      </c>
    </row>
    <row r="35" spans="1:7">
      <c r="A35" s="137" t="s">
        <v>33</v>
      </c>
      <c r="B35" s="138" t="s">
        <v>715</v>
      </c>
      <c r="C35" s="138">
        <v>111000</v>
      </c>
      <c r="D35" s="152">
        <v>87000</v>
      </c>
      <c r="E35" s="152">
        <v>87000</v>
      </c>
      <c r="F35" s="143">
        <v>100</v>
      </c>
      <c r="G35" s="138">
        <v>0</v>
      </c>
    </row>
    <row r="36" spans="1:7">
      <c r="A36" s="137" t="s">
        <v>34</v>
      </c>
      <c r="B36" s="138" t="s">
        <v>716</v>
      </c>
      <c r="C36" s="138">
        <v>260000</v>
      </c>
      <c r="D36" s="138">
        <v>255000</v>
      </c>
      <c r="E36" s="138">
        <v>255000</v>
      </c>
      <c r="F36" s="143">
        <v>100</v>
      </c>
      <c r="G36" s="138">
        <v>0</v>
      </c>
    </row>
    <row r="37" spans="1:7">
      <c r="A37" s="140" t="s">
        <v>66</v>
      </c>
      <c r="B37" s="141" t="s">
        <v>717</v>
      </c>
      <c r="C37" s="141">
        <v>163000</v>
      </c>
      <c r="D37" s="148">
        <v>160100</v>
      </c>
      <c r="E37" s="148">
        <v>160100</v>
      </c>
      <c r="F37" s="144">
        <v>100</v>
      </c>
      <c r="G37" s="141"/>
    </row>
    <row r="38" spans="1:7">
      <c r="A38" s="140" t="s">
        <v>66</v>
      </c>
      <c r="B38" s="141" t="s">
        <v>718</v>
      </c>
      <c r="C38" s="141">
        <v>97000</v>
      </c>
      <c r="D38" s="148">
        <v>94900</v>
      </c>
      <c r="E38" s="148">
        <v>94900</v>
      </c>
      <c r="F38" s="144">
        <v>100</v>
      </c>
      <c r="G38" s="141"/>
    </row>
    <row r="39" spans="1:7">
      <c r="A39" s="137" t="s">
        <v>272</v>
      </c>
      <c r="B39" s="138" t="s">
        <v>719</v>
      </c>
      <c r="C39" s="152">
        <v>50000</v>
      </c>
      <c r="D39" s="152">
        <v>57800</v>
      </c>
      <c r="E39" s="152">
        <v>57800</v>
      </c>
      <c r="F39" s="143">
        <v>100</v>
      </c>
      <c r="G39" s="152">
        <v>0</v>
      </c>
    </row>
    <row r="40" spans="1:7">
      <c r="A40" s="140" t="s">
        <v>274</v>
      </c>
      <c r="B40" s="141" t="s">
        <v>720</v>
      </c>
      <c r="C40" s="141">
        <v>5000</v>
      </c>
      <c r="D40" s="148">
        <v>11800</v>
      </c>
      <c r="E40" s="148">
        <v>11800</v>
      </c>
      <c r="F40" s="144">
        <v>100</v>
      </c>
      <c r="G40" s="141"/>
    </row>
    <row r="41" spans="1:7">
      <c r="A41" s="140" t="s">
        <v>278</v>
      </c>
      <c r="B41" s="141" t="s">
        <v>721</v>
      </c>
      <c r="C41" s="148">
        <v>45000</v>
      </c>
      <c r="D41" s="148">
        <v>46000</v>
      </c>
      <c r="E41" s="148">
        <v>46000</v>
      </c>
      <c r="F41" s="144">
        <v>100</v>
      </c>
      <c r="G41" s="148"/>
    </row>
    <row r="42" spans="1:7">
      <c r="A42" s="140"/>
      <c r="B42" s="141" t="s">
        <v>384</v>
      </c>
      <c r="C42" s="148"/>
      <c r="D42" s="148"/>
      <c r="E42" s="148"/>
      <c r="F42" s="144"/>
      <c r="G42" s="148"/>
    </row>
    <row r="43" spans="1:7">
      <c r="A43" s="140" t="s">
        <v>66</v>
      </c>
      <c r="B43" s="141" t="s">
        <v>722</v>
      </c>
      <c r="C43" s="141">
        <v>10000</v>
      </c>
      <c r="D43" s="148">
        <v>9000</v>
      </c>
      <c r="E43" s="148">
        <v>9000</v>
      </c>
      <c r="F43" s="144">
        <v>100</v>
      </c>
      <c r="G43" s="141"/>
    </row>
    <row r="44" spans="1:7">
      <c r="A44" s="140" t="s">
        <v>66</v>
      </c>
      <c r="B44" s="141" t="s">
        <v>723</v>
      </c>
      <c r="C44" s="141">
        <v>7600</v>
      </c>
      <c r="D44" s="148">
        <v>0</v>
      </c>
      <c r="E44" s="148">
        <v>8000</v>
      </c>
      <c r="F44" s="144">
        <v>0</v>
      </c>
      <c r="G44" s="141"/>
    </row>
    <row r="45" spans="1:7">
      <c r="A45" s="140" t="s">
        <v>66</v>
      </c>
      <c r="B45" s="141" t="s">
        <v>724</v>
      </c>
      <c r="C45" s="141">
        <v>27400</v>
      </c>
      <c r="D45" s="148">
        <v>0</v>
      </c>
      <c r="E45" s="148">
        <v>29000</v>
      </c>
      <c r="F45" s="144">
        <v>0</v>
      </c>
      <c r="G45" s="141"/>
    </row>
    <row r="46" spans="1:7" ht="38.25">
      <c r="A46" s="140"/>
      <c r="B46" s="141" t="s">
        <v>725</v>
      </c>
      <c r="C46" s="141">
        <v>7000</v>
      </c>
      <c r="D46" s="148">
        <v>6000</v>
      </c>
      <c r="E46" s="148">
        <v>6000</v>
      </c>
      <c r="F46" s="144">
        <v>100</v>
      </c>
      <c r="G46" s="141"/>
    </row>
    <row r="47" spans="1:7">
      <c r="A47" s="137" t="s">
        <v>35</v>
      </c>
      <c r="B47" s="138" t="s">
        <v>726</v>
      </c>
      <c r="C47" s="138">
        <v>200000</v>
      </c>
      <c r="D47" s="138">
        <v>300000</v>
      </c>
      <c r="E47" s="138">
        <v>300000</v>
      </c>
      <c r="F47" s="143">
        <v>100</v>
      </c>
      <c r="G47" s="138">
        <v>0</v>
      </c>
    </row>
    <row r="48" spans="1:7">
      <c r="A48" s="140" t="s">
        <v>66</v>
      </c>
      <c r="B48" s="141" t="s">
        <v>727</v>
      </c>
      <c r="C48" s="141">
        <v>57800</v>
      </c>
      <c r="D48" s="141">
        <v>0</v>
      </c>
      <c r="E48" s="141">
        <v>105800</v>
      </c>
      <c r="F48" s="144">
        <v>0</v>
      </c>
      <c r="G48" s="141"/>
    </row>
    <row r="49" spans="1:7">
      <c r="A49" s="140" t="s">
        <v>66</v>
      </c>
      <c r="B49" s="141" t="s">
        <v>728</v>
      </c>
      <c r="C49" s="141">
        <v>142200</v>
      </c>
      <c r="D49" s="141">
        <v>0</v>
      </c>
      <c r="E49" s="141">
        <v>194200</v>
      </c>
      <c r="F49" s="144">
        <v>0</v>
      </c>
      <c r="G49" s="141"/>
    </row>
    <row r="50" spans="1:7">
      <c r="A50" s="137" t="s">
        <v>36</v>
      </c>
      <c r="B50" s="138" t="s">
        <v>729</v>
      </c>
      <c r="C50" s="138">
        <v>20000</v>
      </c>
      <c r="D50" s="152">
        <v>20000</v>
      </c>
      <c r="E50" s="152">
        <v>20000</v>
      </c>
      <c r="F50" s="143">
        <v>100</v>
      </c>
      <c r="G50" s="138">
        <v>0</v>
      </c>
    </row>
    <row r="51" spans="1:7">
      <c r="A51" s="137" t="s">
        <v>37</v>
      </c>
      <c r="B51" s="138" t="s">
        <v>730</v>
      </c>
      <c r="C51" s="138">
        <v>0</v>
      </c>
      <c r="D51" s="152">
        <v>0</v>
      </c>
      <c r="E51" s="152">
        <v>0</v>
      </c>
      <c r="F51" s="143">
        <v>0</v>
      </c>
      <c r="G51" s="138">
        <v>0</v>
      </c>
    </row>
    <row r="52" spans="1:7">
      <c r="A52" s="137" t="s">
        <v>331</v>
      </c>
      <c r="B52" s="138" t="s">
        <v>731</v>
      </c>
      <c r="C52" s="139">
        <v>60000</v>
      </c>
      <c r="D52" s="139">
        <v>54900</v>
      </c>
      <c r="E52" s="139">
        <v>54900</v>
      </c>
      <c r="F52" s="143">
        <v>100</v>
      </c>
      <c r="G52" s="139">
        <v>0</v>
      </c>
    </row>
    <row r="53" spans="1:7">
      <c r="A53" s="146"/>
      <c r="B53" s="147" t="s">
        <v>732</v>
      </c>
      <c r="C53" s="153">
        <v>21000</v>
      </c>
      <c r="D53" s="153">
        <v>21000</v>
      </c>
      <c r="E53" s="153">
        <v>21000</v>
      </c>
      <c r="F53" s="149"/>
      <c r="G53" s="153"/>
    </row>
    <row r="54" spans="1:7">
      <c r="A54" s="140" t="s">
        <v>333</v>
      </c>
      <c r="B54" s="135" t="s">
        <v>733</v>
      </c>
      <c r="C54" s="148">
        <v>27000</v>
      </c>
      <c r="D54" s="148">
        <v>27000</v>
      </c>
      <c r="E54" s="148">
        <v>27000</v>
      </c>
      <c r="F54" s="144">
        <v>100</v>
      </c>
      <c r="G54" s="148"/>
    </row>
    <row r="55" spans="1:7">
      <c r="A55" s="140" t="s">
        <v>64</v>
      </c>
      <c r="B55" s="135" t="s">
        <v>734</v>
      </c>
      <c r="C55" s="141">
        <v>15000</v>
      </c>
      <c r="D55" s="141">
        <v>15000</v>
      </c>
      <c r="E55" s="141">
        <v>15000</v>
      </c>
      <c r="F55" s="144">
        <v>100</v>
      </c>
      <c r="G55" s="141"/>
    </row>
    <row r="56" spans="1:7">
      <c r="A56" s="140" t="s">
        <v>66</v>
      </c>
      <c r="B56" s="135" t="s">
        <v>735</v>
      </c>
      <c r="C56" s="141">
        <v>15000</v>
      </c>
      <c r="D56" s="148">
        <v>15000</v>
      </c>
      <c r="E56" s="148">
        <v>15000</v>
      </c>
      <c r="F56" s="144"/>
      <c r="G56" s="141"/>
    </row>
    <row r="57" spans="1:7">
      <c r="A57" s="140" t="s">
        <v>66</v>
      </c>
      <c r="B57" s="135" t="s">
        <v>736</v>
      </c>
      <c r="C57" s="141">
        <v>0</v>
      </c>
      <c r="D57" s="148"/>
      <c r="E57" s="148"/>
      <c r="F57" s="144"/>
      <c r="G57" s="141"/>
    </row>
    <row r="58" spans="1:7">
      <c r="A58" s="140" t="s">
        <v>74</v>
      </c>
      <c r="B58" s="135" t="s">
        <v>737</v>
      </c>
      <c r="C58" s="141">
        <v>12000</v>
      </c>
      <c r="D58" s="141">
        <v>12000</v>
      </c>
      <c r="E58" s="141">
        <v>12000</v>
      </c>
      <c r="F58" s="144">
        <v>100</v>
      </c>
      <c r="G58" s="141"/>
    </row>
    <row r="59" spans="1:7">
      <c r="A59" s="140" t="s">
        <v>66</v>
      </c>
      <c r="B59" s="135" t="s">
        <v>735</v>
      </c>
      <c r="C59" s="141">
        <v>6000</v>
      </c>
      <c r="D59" s="148">
        <v>6000</v>
      </c>
      <c r="E59" s="148">
        <v>6000</v>
      </c>
      <c r="F59" s="144"/>
      <c r="G59" s="141"/>
    </row>
    <row r="60" spans="1:7">
      <c r="A60" s="140" t="s">
        <v>66</v>
      </c>
      <c r="B60" s="135" t="s">
        <v>736</v>
      </c>
      <c r="C60" s="141">
        <v>6000</v>
      </c>
      <c r="D60" s="148"/>
      <c r="E60" s="148">
        <v>6000</v>
      </c>
      <c r="F60" s="144"/>
      <c r="G60" s="141"/>
    </row>
    <row r="61" spans="1:7">
      <c r="A61" s="140" t="s">
        <v>335</v>
      </c>
      <c r="B61" s="141" t="s">
        <v>738</v>
      </c>
      <c r="C61" s="141">
        <v>33000</v>
      </c>
      <c r="D61" s="141">
        <v>27900</v>
      </c>
      <c r="E61" s="141">
        <v>27900</v>
      </c>
      <c r="F61" s="144">
        <v>100</v>
      </c>
      <c r="G61" s="141"/>
    </row>
    <row r="62" spans="1:7" ht="25.5">
      <c r="A62" s="137">
        <v>15</v>
      </c>
      <c r="B62" s="132" t="s">
        <v>739</v>
      </c>
      <c r="C62" s="152">
        <v>85000</v>
      </c>
      <c r="D62" s="152">
        <v>30000</v>
      </c>
      <c r="E62" s="152">
        <v>30000</v>
      </c>
      <c r="F62" s="143">
        <v>100</v>
      </c>
      <c r="G62" s="152">
        <v>0</v>
      </c>
    </row>
    <row r="63" spans="1:7">
      <c r="A63" s="140" t="s">
        <v>66</v>
      </c>
      <c r="B63" s="135" t="s">
        <v>740</v>
      </c>
      <c r="C63" s="141">
        <v>75500</v>
      </c>
      <c r="D63" s="148">
        <v>20000</v>
      </c>
      <c r="E63" s="148">
        <v>20000</v>
      </c>
      <c r="F63" s="144">
        <v>100</v>
      </c>
      <c r="G63" s="141">
        <v>0</v>
      </c>
    </row>
    <row r="64" spans="1:7">
      <c r="A64" s="137" t="s">
        <v>66</v>
      </c>
      <c r="B64" s="135" t="s">
        <v>741</v>
      </c>
      <c r="C64" s="141">
        <v>9500</v>
      </c>
      <c r="D64" s="148">
        <v>10000</v>
      </c>
      <c r="E64" s="148">
        <v>10000</v>
      </c>
      <c r="F64" s="144">
        <v>100</v>
      </c>
      <c r="G64" s="141">
        <v>0</v>
      </c>
    </row>
    <row r="65" spans="1:7">
      <c r="A65" s="137">
        <v>16</v>
      </c>
      <c r="B65" s="138" t="s">
        <v>742</v>
      </c>
      <c r="C65" s="138">
        <v>2000</v>
      </c>
      <c r="D65" s="152">
        <v>500</v>
      </c>
      <c r="E65" s="152">
        <v>500</v>
      </c>
      <c r="F65" s="143">
        <v>100</v>
      </c>
      <c r="G65" s="138">
        <v>0</v>
      </c>
    </row>
    <row r="66" spans="1:7">
      <c r="A66" s="137" t="s">
        <v>463</v>
      </c>
      <c r="B66" s="138" t="s">
        <v>743</v>
      </c>
      <c r="C66" s="138">
        <v>2000</v>
      </c>
      <c r="D66" s="152">
        <v>2000</v>
      </c>
      <c r="E66" s="152">
        <v>2000</v>
      </c>
      <c r="F66" s="143"/>
      <c r="G66" s="138"/>
    </row>
    <row r="67" spans="1:7">
      <c r="A67" s="137" t="s">
        <v>474</v>
      </c>
      <c r="B67" s="138" t="s">
        <v>744</v>
      </c>
      <c r="C67" s="138">
        <v>85000</v>
      </c>
      <c r="D67" s="152">
        <v>90000</v>
      </c>
      <c r="E67" s="152">
        <v>90000</v>
      </c>
      <c r="F67" s="143">
        <v>100</v>
      </c>
      <c r="G67" s="138">
        <v>0</v>
      </c>
    </row>
    <row r="68" spans="1:7" ht="38.25">
      <c r="A68" s="137" t="s">
        <v>479</v>
      </c>
      <c r="B68" s="138" t="s">
        <v>745</v>
      </c>
      <c r="C68" s="138">
        <v>898000</v>
      </c>
      <c r="D68" s="152"/>
      <c r="E68" s="152">
        <v>306400</v>
      </c>
      <c r="F68" s="144"/>
      <c r="G68" s="152">
        <v>306400</v>
      </c>
    </row>
    <row r="69" spans="1:7" ht="38.25">
      <c r="A69" s="146"/>
      <c r="B69" s="154" t="s">
        <v>746</v>
      </c>
      <c r="C69" s="147"/>
      <c r="D69" s="158"/>
      <c r="E69" s="158">
        <v>161000</v>
      </c>
      <c r="F69" s="149"/>
      <c r="G69" s="158">
        <v>161000</v>
      </c>
    </row>
    <row r="70" spans="1:7">
      <c r="A70" s="137" t="s">
        <v>490</v>
      </c>
      <c r="B70" s="138" t="s">
        <v>747</v>
      </c>
      <c r="C70" s="138"/>
      <c r="D70" s="152"/>
      <c r="E70" s="152">
        <v>39000</v>
      </c>
      <c r="F70" s="144"/>
      <c r="G70" s="152">
        <v>39000</v>
      </c>
    </row>
    <row r="71" spans="1:7">
      <c r="A71" s="131" t="s">
        <v>53</v>
      </c>
      <c r="B71" s="155" t="s">
        <v>748</v>
      </c>
      <c r="C71" s="138">
        <v>270000</v>
      </c>
      <c r="D71" s="138">
        <v>246800</v>
      </c>
      <c r="E71" s="138">
        <v>246800</v>
      </c>
      <c r="F71" s="143">
        <v>100</v>
      </c>
      <c r="G71" s="138">
        <v>0</v>
      </c>
    </row>
    <row r="72" spans="1:7">
      <c r="A72" s="140" t="s">
        <v>26</v>
      </c>
      <c r="B72" s="135" t="s">
        <v>749</v>
      </c>
      <c r="C72" s="141">
        <v>7500</v>
      </c>
      <c r="D72" s="141">
        <v>3800</v>
      </c>
      <c r="E72" s="141">
        <v>3800</v>
      </c>
      <c r="F72" s="144">
        <v>100</v>
      </c>
      <c r="G72" s="141">
        <v>0</v>
      </c>
    </row>
    <row r="73" spans="1:7">
      <c r="A73" s="140"/>
      <c r="B73" s="135" t="s">
        <v>750</v>
      </c>
      <c r="C73" s="141">
        <v>3500</v>
      </c>
      <c r="D73" s="141">
        <v>3800</v>
      </c>
      <c r="E73" s="141">
        <v>3800</v>
      </c>
      <c r="F73" s="144">
        <v>100</v>
      </c>
      <c r="G73" s="141"/>
    </row>
    <row r="74" spans="1:7">
      <c r="A74" s="140"/>
      <c r="B74" s="135" t="s">
        <v>751</v>
      </c>
      <c r="C74" s="141">
        <v>4000</v>
      </c>
      <c r="D74" s="141"/>
      <c r="E74" s="141"/>
      <c r="F74" s="144">
        <v>0</v>
      </c>
      <c r="G74" s="141"/>
    </row>
    <row r="75" spans="1:7">
      <c r="A75" s="140" t="s">
        <v>49</v>
      </c>
      <c r="B75" s="135" t="s">
        <v>752</v>
      </c>
      <c r="C75" s="141">
        <v>262500</v>
      </c>
      <c r="D75" s="141">
        <v>243000</v>
      </c>
      <c r="E75" s="141">
        <v>243000</v>
      </c>
      <c r="F75" s="144">
        <v>100</v>
      </c>
      <c r="G75" s="141">
        <v>0</v>
      </c>
    </row>
    <row r="76" spans="1:7">
      <c r="A76" s="156" t="s">
        <v>24</v>
      </c>
      <c r="B76" s="155" t="s">
        <v>753</v>
      </c>
      <c r="C76" s="152">
        <v>8261747</v>
      </c>
      <c r="D76" s="152">
        <v>6912965</v>
      </c>
      <c r="E76" s="152">
        <v>7258365</v>
      </c>
      <c r="F76" s="142">
        <v>104.9964089214975</v>
      </c>
      <c r="G76" s="152">
        <v>345400</v>
      </c>
    </row>
    <row r="77" spans="1:7">
      <c r="A77" s="156" t="s">
        <v>43</v>
      </c>
      <c r="B77" s="157" t="s">
        <v>754</v>
      </c>
      <c r="C77" s="152">
        <v>6278973</v>
      </c>
      <c r="D77" s="152">
        <v>5471825</v>
      </c>
      <c r="E77" s="152">
        <v>5817225</v>
      </c>
      <c r="F77" s="159">
        <v>106.31233637771675</v>
      </c>
      <c r="G77" s="152">
        <v>345400</v>
      </c>
    </row>
    <row r="78" spans="1:7">
      <c r="A78" s="160">
        <v>1</v>
      </c>
      <c r="B78" s="161" t="s">
        <v>755</v>
      </c>
      <c r="C78" s="148">
        <v>2993150</v>
      </c>
      <c r="D78" s="162">
        <v>2200900</v>
      </c>
      <c r="E78" s="162">
        <v>2546300</v>
      </c>
      <c r="F78" s="163">
        <v>115.69357989913217</v>
      </c>
      <c r="G78" s="148">
        <v>345400</v>
      </c>
    </row>
    <row r="79" spans="1:7">
      <c r="A79" s="160" t="s">
        <v>49</v>
      </c>
      <c r="B79" s="164" t="s">
        <v>756</v>
      </c>
      <c r="C79" s="148">
        <v>3120986</v>
      </c>
      <c r="D79" s="148">
        <v>3120986</v>
      </c>
      <c r="E79" s="148">
        <v>3120986</v>
      </c>
      <c r="F79" s="163">
        <v>100</v>
      </c>
      <c r="G79" s="148"/>
    </row>
    <row r="80" spans="1:7">
      <c r="A80" s="165" t="s">
        <v>51</v>
      </c>
      <c r="B80" s="161" t="s">
        <v>757</v>
      </c>
      <c r="C80" s="166">
        <v>164837</v>
      </c>
      <c r="D80" s="166">
        <v>149939</v>
      </c>
      <c r="E80" s="166">
        <v>149939</v>
      </c>
      <c r="F80" s="163">
        <v>100</v>
      </c>
      <c r="G80" s="166">
        <v>0</v>
      </c>
    </row>
    <row r="81" spans="1:7">
      <c r="A81" s="156" t="s">
        <v>45</v>
      </c>
      <c r="B81" s="167" t="s">
        <v>758</v>
      </c>
      <c r="C81" s="152">
        <v>1982774</v>
      </c>
      <c r="D81" s="152">
        <v>1441140</v>
      </c>
      <c r="E81" s="152">
        <v>1441140</v>
      </c>
      <c r="F81" s="142">
        <v>100</v>
      </c>
      <c r="G81" s="152">
        <v>0</v>
      </c>
    </row>
    <row r="82" spans="1:7">
      <c r="A82" s="160" t="s">
        <v>26</v>
      </c>
      <c r="B82" s="161" t="s">
        <v>759</v>
      </c>
      <c r="C82" s="168">
        <v>756675</v>
      </c>
      <c r="D82" s="148">
        <v>1234788</v>
      </c>
      <c r="E82" s="148">
        <v>1234788</v>
      </c>
      <c r="F82" s="163">
        <v>100</v>
      </c>
      <c r="G82" s="169">
        <v>0</v>
      </c>
    </row>
    <row r="83" spans="1:7">
      <c r="A83" s="165" t="s">
        <v>66</v>
      </c>
      <c r="B83" s="161" t="s">
        <v>668</v>
      </c>
      <c r="C83" s="168"/>
      <c r="D83" s="148">
        <v>848758</v>
      </c>
      <c r="E83" s="148">
        <v>848758</v>
      </c>
      <c r="F83" s="163">
        <v>100</v>
      </c>
      <c r="G83" s="169"/>
    </row>
    <row r="84" spans="1:7">
      <c r="A84" s="165" t="s">
        <v>66</v>
      </c>
      <c r="B84" s="161" t="s">
        <v>760</v>
      </c>
      <c r="C84" s="168"/>
      <c r="D84" s="148">
        <v>386030</v>
      </c>
      <c r="E84" s="148">
        <v>386030</v>
      </c>
      <c r="F84" s="163">
        <v>100</v>
      </c>
      <c r="G84" s="169"/>
    </row>
    <row r="85" spans="1:7" ht="25.5">
      <c r="A85" s="160" t="s">
        <v>49</v>
      </c>
      <c r="B85" s="161" t="s">
        <v>761</v>
      </c>
      <c r="C85" s="168">
        <v>565091</v>
      </c>
      <c r="D85" s="148">
        <v>206352</v>
      </c>
      <c r="E85" s="148">
        <v>206352</v>
      </c>
      <c r="F85" s="163">
        <v>100</v>
      </c>
      <c r="G85" s="168">
        <v>0</v>
      </c>
    </row>
    <row r="86" spans="1:7">
      <c r="A86" s="165" t="s">
        <v>66</v>
      </c>
      <c r="B86" s="161" t="s">
        <v>673</v>
      </c>
      <c r="C86" s="168">
        <v>149330</v>
      </c>
      <c r="D86" s="148">
        <v>18680</v>
      </c>
      <c r="E86" s="148">
        <v>18680</v>
      </c>
      <c r="F86" s="163">
        <v>100</v>
      </c>
      <c r="G86" s="170">
        <v>0</v>
      </c>
    </row>
    <row r="87" spans="1:7">
      <c r="A87" s="165" t="s">
        <v>66</v>
      </c>
      <c r="B87" s="161" t="s">
        <v>668</v>
      </c>
      <c r="C87" s="168">
        <v>415761</v>
      </c>
      <c r="D87" s="148">
        <v>187672</v>
      </c>
      <c r="E87" s="148">
        <v>187672</v>
      </c>
      <c r="F87" s="163">
        <v>100</v>
      </c>
      <c r="G87" s="170">
        <v>0</v>
      </c>
    </row>
    <row r="88" spans="1:7">
      <c r="A88" s="165" t="s">
        <v>51</v>
      </c>
      <c r="B88" s="161" t="s">
        <v>762</v>
      </c>
      <c r="C88" s="168">
        <v>661008</v>
      </c>
      <c r="D88" s="148"/>
      <c r="E88" s="148"/>
      <c r="F88" s="171">
        <v>0</v>
      </c>
      <c r="G88" s="170">
        <v>0</v>
      </c>
    </row>
  </sheetData>
  <mergeCells count="10">
    <mergeCell ref="G5:G6"/>
    <mergeCell ref="A2:G2"/>
    <mergeCell ref="A4:A6"/>
    <mergeCell ref="B4:B6"/>
    <mergeCell ref="C4:C6"/>
    <mergeCell ref="D4:E4"/>
    <mergeCell ref="F4:G4"/>
    <mergeCell ref="D5:D6"/>
    <mergeCell ref="E5:E6"/>
    <mergeCell ref="F5:F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D08E-52DC-49D7-8920-71F1F3DB1B4D}">
  <dimension ref="A1:M22"/>
  <sheetViews>
    <sheetView zoomScale="70" zoomScaleNormal="70" workbookViewId="0">
      <selection activeCell="B7" sqref="B7"/>
    </sheetView>
  </sheetViews>
  <sheetFormatPr defaultRowHeight="15"/>
  <cols>
    <col min="1" max="1" width="4.28515625" customWidth="1"/>
    <col min="2" max="2" width="65.7109375" customWidth="1"/>
    <col min="3" max="3" width="10.42578125" customWidth="1"/>
    <col min="4" max="13" width="9.28515625" customWidth="1"/>
  </cols>
  <sheetData>
    <row r="1" spans="1:13" ht="15.75">
      <c r="A1" s="480" t="s">
        <v>1230</v>
      </c>
      <c r="B1" s="481"/>
      <c r="C1" s="481"/>
      <c r="D1" s="481"/>
      <c r="E1" s="481"/>
      <c r="F1" s="481"/>
      <c r="G1" s="481"/>
      <c r="H1" s="481"/>
      <c r="I1" s="481"/>
      <c r="J1" s="481"/>
      <c r="K1" s="481"/>
      <c r="L1" s="481"/>
      <c r="M1" s="481"/>
    </row>
    <row r="2" spans="1:13" ht="15.75">
      <c r="A2" s="482"/>
      <c r="B2" s="483"/>
      <c r="C2" s="484"/>
      <c r="D2" s="481"/>
      <c r="E2" s="481"/>
      <c r="F2" s="481"/>
      <c r="G2" s="481"/>
      <c r="H2" s="481"/>
      <c r="I2" s="481"/>
      <c r="J2" s="481"/>
      <c r="K2" s="481"/>
      <c r="L2" s="481"/>
      <c r="M2" s="481"/>
    </row>
    <row r="3" spans="1:13" ht="15.6" customHeight="1">
      <c r="A3" s="644" t="s">
        <v>1161</v>
      </c>
      <c r="B3" s="645"/>
      <c r="C3" s="645"/>
      <c r="D3" s="645"/>
      <c r="E3" s="645"/>
      <c r="F3" s="645"/>
      <c r="G3" s="645"/>
      <c r="H3" s="645"/>
      <c r="I3" s="645"/>
      <c r="J3" s="645"/>
      <c r="K3" s="645"/>
      <c r="L3" s="645"/>
      <c r="M3" s="645"/>
    </row>
    <row r="4" spans="1:13" ht="15.75">
      <c r="A4" s="482"/>
      <c r="B4" s="485"/>
      <c r="C4" s="486"/>
      <c r="D4" s="481"/>
      <c r="E4" s="481"/>
      <c r="F4" s="481"/>
      <c r="G4" s="481"/>
      <c r="H4" s="481"/>
      <c r="I4" s="481"/>
      <c r="J4" s="481"/>
      <c r="K4" s="481"/>
      <c r="L4" s="646" t="s">
        <v>766</v>
      </c>
      <c r="M4" s="646"/>
    </row>
    <row r="5" spans="1:13" ht="15.6" customHeight="1">
      <c r="A5" s="647" t="s">
        <v>3</v>
      </c>
      <c r="B5" s="648" t="s">
        <v>1078</v>
      </c>
      <c r="C5" s="648" t="s">
        <v>1162</v>
      </c>
      <c r="D5" s="649" t="s">
        <v>1163</v>
      </c>
      <c r="E5" s="650"/>
      <c r="F5" s="650"/>
      <c r="G5" s="650"/>
      <c r="H5" s="650"/>
      <c r="I5" s="650"/>
      <c r="J5" s="650"/>
      <c r="K5" s="650"/>
      <c r="L5" s="650"/>
      <c r="M5" s="651"/>
    </row>
    <row r="6" spans="1:13" ht="31.5">
      <c r="A6" s="647"/>
      <c r="B6" s="648"/>
      <c r="C6" s="648"/>
      <c r="D6" s="487" t="s">
        <v>875</v>
      </c>
      <c r="E6" s="487" t="s">
        <v>876</v>
      </c>
      <c r="F6" s="487" t="s">
        <v>865</v>
      </c>
      <c r="G6" s="487" t="s">
        <v>866</v>
      </c>
      <c r="H6" s="487" t="s">
        <v>867</v>
      </c>
      <c r="I6" s="487" t="s">
        <v>868</v>
      </c>
      <c r="J6" s="487" t="s">
        <v>869</v>
      </c>
      <c r="K6" s="487" t="s">
        <v>870</v>
      </c>
      <c r="L6" s="487" t="s">
        <v>871</v>
      </c>
      <c r="M6" s="487" t="s">
        <v>872</v>
      </c>
    </row>
    <row r="7" spans="1:13" ht="15.75">
      <c r="A7" s="488"/>
      <c r="B7" s="489" t="s">
        <v>1083</v>
      </c>
      <c r="C7" s="495">
        <v>63570</v>
      </c>
      <c r="D7" s="495">
        <v>7163</v>
      </c>
      <c r="E7" s="495">
        <v>8668</v>
      </c>
      <c r="F7" s="495">
        <v>4574</v>
      </c>
      <c r="G7" s="495">
        <v>3067</v>
      </c>
      <c r="H7" s="495">
        <v>8477</v>
      </c>
      <c r="I7" s="495">
        <v>7759</v>
      </c>
      <c r="J7" s="495">
        <v>3480</v>
      </c>
      <c r="K7" s="495">
        <v>7395</v>
      </c>
      <c r="L7" s="495">
        <v>6281</v>
      </c>
      <c r="M7" s="495">
        <v>6706</v>
      </c>
    </row>
    <row r="8" spans="1:13" ht="15.75">
      <c r="A8" s="490">
        <v>1</v>
      </c>
      <c r="B8" s="491" t="s">
        <v>1085</v>
      </c>
      <c r="C8" s="492">
        <v>21123</v>
      </c>
      <c r="D8" s="492">
        <v>1790</v>
      </c>
      <c r="E8" s="492">
        <v>3579</v>
      </c>
      <c r="F8" s="492">
        <v>1583</v>
      </c>
      <c r="G8" s="492">
        <v>940</v>
      </c>
      <c r="H8" s="492">
        <v>3440</v>
      </c>
      <c r="I8" s="492">
        <v>2533</v>
      </c>
      <c r="J8" s="492">
        <v>768</v>
      </c>
      <c r="K8" s="492">
        <v>2147</v>
      </c>
      <c r="L8" s="492">
        <v>1615</v>
      </c>
      <c r="M8" s="492">
        <v>2728</v>
      </c>
    </row>
    <row r="9" spans="1:13" ht="31.5">
      <c r="A9" s="490">
        <v>2</v>
      </c>
      <c r="B9" s="492" t="s">
        <v>1090</v>
      </c>
      <c r="C9" s="492">
        <v>17849</v>
      </c>
      <c r="D9" s="492">
        <v>400</v>
      </c>
      <c r="E9" s="492">
        <v>2511</v>
      </c>
      <c r="F9" s="492">
        <v>1460</v>
      </c>
      <c r="G9" s="492"/>
      <c r="H9" s="492">
        <v>1782</v>
      </c>
      <c r="I9" s="492">
        <v>2044</v>
      </c>
      <c r="J9" s="492">
        <v>1724</v>
      </c>
      <c r="K9" s="492">
        <v>3420</v>
      </c>
      <c r="L9" s="492">
        <v>2618</v>
      </c>
      <c r="M9" s="492">
        <v>1890</v>
      </c>
    </row>
    <row r="10" spans="1:13" ht="31.5">
      <c r="A10" s="490">
        <v>3</v>
      </c>
      <c r="B10" s="492" t="s">
        <v>1093</v>
      </c>
      <c r="C10" s="492">
        <v>1355</v>
      </c>
      <c r="D10" s="492"/>
      <c r="E10" s="492"/>
      <c r="F10" s="492"/>
      <c r="G10" s="492"/>
      <c r="H10" s="492">
        <v>400</v>
      </c>
      <c r="I10" s="492">
        <v>400</v>
      </c>
      <c r="J10" s="492"/>
      <c r="K10" s="492">
        <v>255</v>
      </c>
      <c r="L10" s="492"/>
      <c r="M10" s="492">
        <v>300</v>
      </c>
    </row>
    <row r="11" spans="1:13" ht="31.5">
      <c r="A11" s="490">
        <v>4</v>
      </c>
      <c r="B11" s="492" t="s">
        <v>1094</v>
      </c>
      <c r="C11" s="492">
        <v>1158</v>
      </c>
      <c r="D11" s="492">
        <v>26</v>
      </c>
      <c r="E11" s="492"/>
      <c r="F11" s="492"/>
      <c r="G11" s="492">
        <v>709</v>
      </c>
      <c r="H11" s="492"/>
      <c r="I11" s="492">
        <v>423</v>
      </c>
      <c r="J11" s="492"/>
      <c r="K11" s="492"/>
      <c r="L11" s="492"/>
      <c r="M11" s="492"/>
    </row>
    <row r="12" spans="1:13" ht="15.75">
      <c r="A12" s="490">
        <v>5</v>
      </c>
      <c r="B12" s="492" t="s">
        <v>1164</v>
      </c>
      <c r="C12" s="492">
        <v>1077</v>
      </c>
      <c r="D12" s="496">
        <v>103</v>
      </c>
      <c r="E12" s="496">
        <v>237</v>
      </c>
      <c r="F12" s="496"/>
      <c r="G12" s="496"/>
      <c r="H12" s="496">
        <v>257</v>
      </c>
      <c r="I12" s="496">
        <v>228</v>
      </c>
      <c r="J12" s="496"/>
      <c r="K12" s="496">
        <v>202</v>
      </c>
      <c r="L12" s="496">
        <v>50</v>
      </c>
      <c r="M12" s="496"/>
    </row>
    <row r="13" spans="1:13" ht="63">
      <c r="A13" s="490">
        <v>6</v>
      </c>
      <c r="B13" s="492" t="s">
        <v>1107</v>
      </c>
      <c r="C13" s="492">
        <v>1999</v>
      </c>
      <c r="D13" s="496">
        <v>752</v>
      </c>
      <c r="E13" s="496">
        <v>211</v>
      </c>
      <c r="F13" s="496">
        <v>178</v>
      </c>
      <c r="G13" s="496">
        <v>180</v>
      </c>
      <c r="H13" s="496">
        <v>95</v>
      </c>
      <c r="I13" s="496">
        <v>314</v>
      </c>
      <c r="J13" s="496">
        <v>11</v>
      </c>
      <c r="K13" s="496">
        <v>103</v>
      </c>
      <c r="L13" s="496">
        <v>103</v>
      </c>
      <c r="M13" s="496">
        <v>52</v>
      </c>
    </row>
    <row r="14" spans="1:13" ht="31.5">
      <c r="A14" s="490" t="s">
        <v>64</v>
      </c>
      <c r="B14" s="492" t="s">
        <v>1108</v>
      </c>
      <c r="C14" s="492">
        <v>1020</v>
      </c>
      <c r="D14" s="496">
        <v>410</v>
      </c>
      <c r="E14" s="496">
        <v>100</v>
      </c>
      <c r="F14" s="496">
        <v>100</v>
      </c>
      <c r="G14" s="496">
        <v>100</v>
      </c>
      <c r="H14" s="496">
        <v>10</v>
      </c>
      <c r="I14" s="496">
        <v>200</v>
      </c>
      <c r="J14" s="496">
        <v>5</v>
      </c>
      <c r="K14" s="496">
        <v>50</v>
      </c>
      <c r="L14" s="496">
        <v>45</v>
      </c>
      <c r="M14" s="496">
        <v>0</v>
      </c>
    </row>
    <row r="15" spans="1:13" ht="15.75">
      <c r="A15" s="490" t="s">
        <v>74</v>
      </c>
      <c r="B15" s="492" t="s">
        <v>1109</v>
      </c>
      <c r="C15" s="492">
        <v>979</v>
      </c>
      <c r="D15" s="496">
        <v>342</v>
      </c>
      <c r="E15" s="496">
        <v>111</v>
      </c>
      <c r="F15" s="496">
        <v>78</v>
      </c>
      <c r="G15" s="496">
        <v>80</v>
      </c>
      <c r="H15" s="496">
        <v>85</v>
      </c>
      <c r="I15" s="496">
        <v>114</v>
      </c>
      <c r="J15" s="496">
        <v>6</v>
      </c>
      <c r="K15" s="496">
        <v>53</v>
      </c>
      <c r="L15" s="496">
        <v>58</v>
      </c>
      <c r="M15" s="496">
        <v>52</v>
      </c>
    </row>
    <row r="16" spans="1:13" ht="78.75">
      <c r="A16" s="490">
        <v>7</v>
      </c>
      <c r="B16" s="493" t="s">
        <v>1165</v>
      </c>
      <c r="C16" s="492">
        <v>17484</v>
      </c>
      <c r="D16" s="496">
        <v>3944</v>
      </c>
      <c r="E16" s="496">
        <v>2040</v>
      </c>
      <c r="F16" s="496">
        <v>1263</v>
      </c>
      <c r="G16" s="496">
        <v>1148</v>
      </c>
      <c r="H16" s="496">
        <v>2324</v>
      </c>
      <c r="I16" s="496">
        <v>1727</v>
      </c>
      <c r="J16" s="496">
        <v>832</v>
      </c>
      <c r="K16" s="496">
        <v>1178</v>
      </c>
      <c r="L16" s="496">
        <v>1382</v>
      </c>
      <c r="M16" s="496">
        <v>1646</v>
      </c>
    </row>
    <row r="17" spans="1:13" ht="31.5">
      <c r="A17" s="490" t="s">
        <v>64</v>
      </c>
      <c r="B17" s="493" t="s">
        <v>1117</v>
      </c>
      <c r="C17" s="492">
        <v>9837</v>
      </c>
      <c r="D17" s="496">
        <v>3420</v>
      </c>
      <c r="E17" s="496">
        <v>1120</v>
      </c>
      <c r="F17" s="496">
        <v>800</v>
      </c>
      <c r="G17" s="496">
        <v>800</v>
      </c>
      <c r="H17" s="496">
        <v>850</v>
      </c>
      <c r="I17" s="496">
        <v>1140</v>
      </c>
      <c r="J17" s="496">
        <v>55</v>
      </c>
      <c r="K17" s="496">
        <v>550</v>
      </c>
      <c r="L17" s="496">
        <v>582</v>
      </c>
      <c r="M17" s="496">
        <v>520</v>
      </c>
    </row>
    <row r="18" spans="1:13" ht="15.75">
      <c r="A18" s="490" t="s">
        <v>74</v>
      </c>
      <c r="B18" s="493" t="s">
        <v>1166</v>
      </c>
      <c r="C18" s="492">
        <v>6815</v>
      </c>
      <c r="D18" s="496">
        <v>440</v>
      </c>
      <c r="E18" s="496">
        <v>841</v>
      </c>
      <c r="F18" s="496">
        <v>389</v>
      </c>
      <c r="G18" s="496">
        <v>284</v>
      </c>
      <c r="H18" s="496">
        <v>1339</v>
      </c>
      <c r="I18" s="496">
        <v>508</v>
      </c>
      <c r="J18" s="496">
        <v>670</v>
      </c>
      <c r="K18" s="496">
        <v>561</v>
      </c>
      <c r="L18" s="496">
        <v>699</v>
      </c>
      <c r="M18" s="496">
        <v>1084</v>
      </c>
    </row>
    <row r="19" spans="1:13" ht="31.5">
      <c r="A19" s="490" t="s">
        <v>76</v>
      </c>
      <c r="B19" s="493" t="s">
        <v>1120</v>
      </c>
      <c r="C19" s="492">
        <v>832</v>
      </c>
      <c r="D19" s="496">
        <v>84</v>
      </c>
      <c r="E19" s="496">
        <v>79</v>
      </c>
      <c r="F19" s="496">
        <v>74</v>
      </c>
      <c r="G19" s="496">
        <v>64</v>
      </c>
      <c r="H19" s="496">
        <v>135</v>
      </c>
      <c r="I19" s="496">
        <v>79</v>
      </c>
      <c r="J19" s="496">
        <v>107</v>
      </c>
      <c r="K19" s="496">
        <v>67</v>
      </c>
      <c r="L19" s="496">
        <v>101</v>
      </c>
      <c r="M19" s="496">
        <v>42</v>
      </c>
    </row>
    <row r="20" spans="1:13" ht="15.75">
      <c r="A20" s="490">
        <v>8</v>
      </c>
      <c r="B20" s="494" t="s">
        <v>1138</v>
      </c>
      <c r="C20" s="492">
        <v>958</v>
      </c>
      <c r="D20" s="496">
        <v>148</v>
      </c>
      <c r="E20" s="496">
        <v>90</v>
      </c>
      <c r="F20" s="496">
        <v>90</v>
      </c>
      <c r="G20" s="496">
        <v>90</v>
      </c>
      <c r="H20" s="496">
        <v>90</v>
      </c>
      <c r="I20" s="496">
        <v>90</v>
      </c>
      <c r="J20" s="496">
        <v>90</v>
      </c>
      <c r="K20" s="496">
        <v>90</v>
      </c>
      <c r="L20" s="496">
        <v>90</v>
      </c>
      <c r="M20" s="496">
        <v>90</v>
      </c>
    </row>
    <row r="21" spans="1:13" ht="15.75">
      <c r="A21" s="497">
        <v>9</v>
      </c>
      <c r="B21" s="498" t="s">
        <v>1136</v>
      </c>
      <c r="C21" s="492">
        <v>567</v>
      </c>
      <c r="D21" s="499">
        <v>0</v>
      </c>
      <c r="E21" s="499">
        <v>0</v>
      </c>
      <c r="F21" s="499">
        <v>0</v>
      </c>
      <c r="G21" s="499">
        <v>0</v>
      </c>
      <c r="H21" s="499">
        <v>89</v>
      </c>
      <c r="I21" s="499">
        <v>0</v>
      </c>
      <c r="J21" s="499">
        <v>55</v>
      </c>
      <c r="K21" s="499">
        <v>0</v>
      </c>
      <c r="L21" s="499">
        <v>423</v>
      </c>
      <c r="M21" s="499">
        <v>0</v>
      </c>
    </row>
    <row r="22" spans="1:13" ht="15.75">
      <c r="A22" s="500"/>
      <c r="B22" s="501"/>
      <c r="C22" s="502"/>
      <c r="D22" s="503"/>
      <c r="E22" s="503"/>
      <c r="F22" s="503"/>
      <c r="G22" s="503"/>
      <c r="H22" s="503"/>
      <c r="I22" s="503"/>
      <c r="J22" s="503"/>
      <c r="K22" s="503"/>
      <c r="L22" s="503"/>
      <c r="M22" s="503"/>
    </row>
  </sheetData>
  <mergeCells count="6">
    <mergeCell ref="A3:M3"/>
    <mergeCell ref="L4:M4"/>
    <mergeCell ref="A5:A6"/>
    <mergeCell ref="B5:B6"/>
    <mergeCell ref="C5:C6"/>
    <mergeCell ref="D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8A19-ACB3-442F-B2A7-80AE4778D344}">
  <dimension ref="A1:AJ83"/>
  <sheetViews>
    <sheetView zoomScale="70" zoomScaleNormal="70" workbookViewId="0">
      <selection activeCell="E60" sqref="E60"/>
    </sheetView>
  </sheetViews>
  <sheetFormatPr defaultRowHeight="15"/>
  <cols>
    <col min="1" max="1" width="4.42578125" customWidth="1"/>
    <col min="2" max="2" width="35.7109375" customWidth="1"/>
    <col min="3" max="3" width="10.28515625" customWidth="1"/>
    <col min="4" max="4" width="9.42578125" customWidth="1"/>
    <col min="5" max="5" width="9.7109375" customWidth="1"/>
    <col min="6" max="6" width="8.42578125" customWidth="1"/>
    <col min="7" max="7" width="10.28515625" customWidth="1"/>
    <col min="8" max="8" width="9.28515625" customWidth="1"/>
    <col min="9" max="9" width="8.42578125" customWidth="1"/>
    <col min="10" max="10" width="9" customWidth="1"/>
    <col min="11" max="11" width="8.7109375" customWidth="1"/>
    <col min="12" max="12" width="7.7109375" customWidth="1"/>
    <col min="13" max="19" width="7.42578125" customWidth="1"/>
    <col min="20" max="20" width="8.7109375" customWidth="1"/>
    <col min="21" max="21" width="7.42578125" customWidth="1"/>
    <col min="22" max="23" width="8.28515625" customWidth="1"/>
    <col min="24" max="24" width="7.42578125" customWidth="1"/>
    <col min="25" max="25" width="7.7109375" customWidth="1"/>
    <col min="26" max="26" width="7.42578125" customWidth="1"/>
    <col min="27" max="27" width="8" customWidth="1"/>
    <col min="28" max="28" width="8.7109375" customWidth="1"/>
    <col min="29" max="30" width="7.42578125" customWidth="1"/>
    <col min="31" max="32" width="8.28515625" customWidth="1"/>
    <col min="33" max="33" width="7.7109375" customWidth="1"/>
    <col min="34" max="34" width="7.42578125" customWidth="1"/>
    <col min="35" max="35" width="8.28515625" customWidth="1"/>
    <col min="36" max="36" width="7.7109375" customWidth="1"/>
  </cols>
  <sheetData>
    <row r="1" spans="1:36">
      <c r="A1" s="172" t="s">
        <v>763</v>
      </c>
      <c r="B1" s="173"/>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row>
    <row r="2" spans="1:36" ht="16.5">
      <c r="A2" s="176" t="s">
        <v>764</v>
      </c>
      <c r="B2" s="177" t="s">
        <v>765</v>
      </c>
      <c r="C2" s="174"/>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row>
    <row r="3" spans="1:36" ht="16.5">
      <c r="A3" s="179"/>
      <c r="B3" s="180"/>
      <c r="C3" s="180"/>
      <c r="D3" s="180"/>
      <c r="E3" s="180"/>
      <c r="F3" s="180"/>
      <c r="G3" s="174"/>
      <c r="H3" s="553" t="s">
        <v>766</v>
      </c>
      <c r="I3" s="553"/>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row>
    <row r="4" spans="1:36" ht="14.45" customHeight="1">
      <c r="A4" s="554" t="s">
        <v>3</v>
      </c>
      <c r="B4" s="557" t="s">
        <v>767</v>
      </c>
      <c r="C4" s="544" t="s">
        <v>768</v>
      </c>
      <c r="D4" s="547" t="s">
        <v>769</v>
      </c>
      <c r="E4" s="560"/>
      <c r="F4" s="548"/>
      <c r="G4" s="549" t="s">
        <v>770</v>
      </c>
      <c r="H4" s="550"/>
      <c r="I4" s="551"/>
      <c r="J4" s="549" t="s">
        <v>771</v>
      </c>
      <c r="K4" s="550"/>
      <c r="L4" s="551"/>
      <c r="M4" s="549" t="s">
        <v>772</v>
      </c>
      <c r="N4" s="550"/>
      <c r="O4" s="551"/>
      <c r="P4" s="549" t="s">
        <v>773</v>
      </c>
      <c r="Q4" s="550"/>
      <c r="R4" s="551"/>
      <c r="S4" s="549" t="s">
        <v>774</v>
      </c>
      <c r="T4" s="550"/>
      <c r="U4" s="551"/>
      <c r="V4" s="549" t="s">
        <v>775</v>
      </c>
      <c r="W4" s="550"/>
      <c r="X4" s="551"/>
      <c r="Y4" s="549" t="s">
        <v>776</v>
      </c>
      <c r="Z4" s="550"/>
      <c r="AA4" s="551"/>
      <c r="AB4" s="549" t="s">
        <v>777</v>
      </c>
      <c r="AC4" s="550"/>
      <c r="AD4" s="551"/>
      <c r="AE4" s="552" t="s">
        <v>778</v>
      </c>
      <c r="AF4" s="552"/>
      <c r="AG4" s="552"/>
      <c r="AH4" s="552" t="s">
        <v>779</v>
      </c>
      <c r="AI4" s="552"/>
      <c r="AJ4" s="552"/>
    </row>
    <row r="5" spans="1:36" ht="22.15" customHeight="1">
      <c r="A5" s="555"/>
      <c r="B5" s="558"/>
      <c r="C5" s="546"/>
      <c r="D5" s="544" t="s">
        <v>780</v>
      </c>
      <c r="E5" s="547" t="s">
        <v>781</v>
      </c>
      <c r="F5" s="548"/>
      <c r="G5" s="544" t="s">
        <v>782</v>
      </c>
      <c r="H5" s="547" t="s">
        <v>781</v>
      </c>
      <c r="I5" s="548"/>
      <c r="J5" s="544" t="s">
        <v>782</v>
      </c>
      <c r="K5" s="547" t="s">
        <v>781</v>
      </c>
      <c r="L5" s="548"/>
      <c r="M5" s="544" t="s">
        <v>782</v>
      </c>
      <c r="N5" s="547" t="s">
        <v>781</v>
      </c>
      <c r="O5" s="548"/>
      <c r="P5" s="544" t="s">
        <v>782</v>
      </c>
      <c r="Q5" s="547" t="s">
        <v>781</v>
      </c>
      <c r="R5" s="548"/>
      <c r="S5" s="544" t="s">
        <v>782</v>
      </c>
      <c r="T5" s="547" t="s">
        <v>781</v>
      </c>
      <c r="U5" s="548"/>
      <c r="V5" s="544" t="s">
        <v>782</v>
      </c>
      <c r="W5" s="547" t="s">
        <v>781</v>
      </c>
      <c r="X5" s="548"/>
      <c r="Y5" s="544" t="s">
        <v>782</v>
      </c>
      <c r="Z5" s="547" t="s">
        <v>781</v>
      </c>
      <c r="AA5" s="548"/>
      <c r="AB5" s="544" t="s">
        <v>782</v>
      </c>
      <c r="AC5" s="547" t="s">
        <v>781</v>
      </c>
      <c r="AD5" s="548"/>
      <c r="AE5" s="544" t="s">
        <v>782</v>
      </c>
      <c r="AF5" s="547" t="s">
        <v>781</v>
      </c>
      <c r="AG5" s="548"/>
      <c r="AH5" s="544" t="s">
        <v>782</v>
      </c>
      <c r="AI5" s="547" t="s">
        <v>781</v>
      </c>
      <c r="AJ5" s="548"/>
    </row>
    <row r="6" spans="1:36" ht="22.15" customHeight="1">
      <c r="A6" s="555"/>
      <c r="B6" s="558"/>
      <c r="C6" s="546"/>
      <c r="D6" s="546"/>
      <c r="E6" s="544" t="s">
        <v>783</v>
      </c>
      <c r="F6" s="544" t="s">
        <v>784</v>
      </c>
      <c r="G6" s="546"/>
      <c r="H6" s="544" t="s">
        <v>783</v>
      </c>
      <c r="I6" s="544" t="s">
        <v>784</v>
      </c>
      <c r="J6" s="546"/>
      <c r="K6" s="544" t="s">
        <v>783</v>
      </c>
      <c r="L6" s="544" t="s">
        <v>784</v>
      </c>
      <c r="M6" s="546"/>
      <c r="N6" s="544" t="s">
        <v>783</v>
      </c>
      <c r="O6" s="544" t="s">
        <v>784</v>
      </c>
      <c r="P6" s="546"/>
      <c r="Q6" s="544" t="s">
        <v>783</v>
      </c>
      <c r="R6" s="544" t="s">
        <v>784</v>
      </c>
      <c r="S6" s="546"/>
      <c r="T6" s="544" t="s">
        <v>783</v>
      </c>
      <c r="U6" s="544" t="s">
        <v>784</v>
      </c>
      <c r="V6" s="546"/>
      <c r="W6" s="544" t="s">
        <v>783</v>
      </c>
      <c r="X6" s="544" t="s">
        <v>784</v>
      </c>
      <c r="Y6" s="546"/>
      <c r="Z6" s="544" t="s">
        <v>783</v>
      </c>
      <c r="AA6" s="544" t="s">
        <v>784</v>
      </c>
      <c r="AB6" s="546"/>
      <c r="AC6" s="544" t="s">
        <v>783</v>
      </c>
      <c r="AD6" s="544" t="s">
        <v>784</v>
      </c>
      <c r="AE6" s="546"/>
      <c r="AF6" s="544" t="s">
        <v>783</v>
      </c>
      <c r="AG6" s="544" t="s">
        <v>784</v>
      </c>
      <c r="AH6" s="546"/>
      <c r="AI6" s="544" t="s">
        <v>783</v>
      </c>
      <c r="AJ6" s="544" t="s">
        <v>784</v>
      </c>
    </row>
    <row r="7" spans="1:36" ht="22.15" customHeight="1">
      <c r="A7" s="556"/>
      <c r="B7" s="559"/>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row>
    <row r="8" spans="1:36">
      <c r="A8" s="181"/>
      <c r="B8" s="182" t="s">
        <v>785</v>
      </c>
      <c r="C8" s="183">
        <v>2654600</v>
      </c>
      <c r="D8" s="183">
        <v>3000000</v>
      </c>
      <c r="E8" s="183">
        <v>2285350</v>
      </c>
      <c r="F8" s="183">
        <v>714650</v>
      </c>
      <c r="G8" s="183">
        <v>1927210</v>
      </c>
      <c r="H8" s="183">
        <v>1603910</v>
      </c>
      <c r="I8" s="183">
        <v>323300</v>
      </c>
      <c r="J8" s="183">
        <v>137990</v>
      </c>
      <c r="K8" s="183">
        <v>71050</v>
      </c>
      <c r="L8" s="183">
        <v>66940</v>
      </c>
      <c r="M8" s="183">
        <v>107760</v>
      </c>
      <c r="N8" s="183">
        <v>48990</v>
      </c>
      <c r="O8" s="183">
        <v>58770</v>
      </c>
      <c r="P8" s="183">
        <v>366090</v>
      </c>
      <c r="Q8" s="183">
        <v>291840</v>
      </c>
      <c r="R8" s="183">
        <v>74250</v>
      </c>
      <c r="S8" s="183">
        <v>24310</v>
      </c>
      <c r="T8" s="183">
        <v>2930</v>
      </c>
      <c r="U8" s="183">
        <v>21380</v>
      </c>
      <c r="V8" s="183">
        <v>91370</v>
      </c>
      <c r="W8" s="183">
        <v>60020</v>
      </c>
      <c r="X8" s="183">
        <v>31350</v>
      </c>
      <c r="Y8" s="183">
        <v>39280</v>
      </c>
      <c r="Z8" s="183">
        <v>24680</v>
      </c>
      <c r="AA8" s="183">
        <v>14600</v>
      </c>
      <c r="AB8" s="183">
        <v>51040</v>
      </c>
      <c r="AC8" s="183">
        <v>37990</v>
      </c>
      <c r="AD8" s="183">
        <v>13050</v>
      </c>
      <c r="AE8" s="183">
        <v>214540</v>
      </c>
      <c r="AF8" s="183">
        <v>111540</v>
      </c>
      <c r="AG8" s="183">
        <v>103000</v>
      </c>
      <c r="AH8" s="183">
        <v>40410</v>
      </c>
      <c r="AI8" s="183">
        <v>32400</v>
      </c>
      <c r="AJ8" s="183">
        <v>8010</v>
      </c>
    </row>
    <row r="9" spans="1:36">
      <c r="A9" s="184" t="s">
        <v>43</v>
      </c>
      <c r="B9" s="185" t="s">
        <v>695</v>
      </c>
      <c r="C9" s="188">
        <v>2407800</v>
      </c>
      <c r="D9" s="188">
        <v>2753200</v>
      </c>
      <c r="E9" s="188">
        <v>2038550</v>
      </c>
      <c r="F9" s="188">
        <v>714650</v>
      </c>
      <c r="G9" s="188">
        <v>1927210</v>
      </c>
      <c r="H9" s="188">
        <v>1603910</v>
      </c>
      <c r="I9" s="188">
        <v>323300</v>
      </c>
      <c r="J9" s="188">
        <v>137990</v>
      </c>
      <c r="K9" s="188">
        <v>71050</v>
      </c>
      <c r="L9" s="188">
        <v>66940</v>
      </c>
      <c r="M9" s="188">
        <v>107760</v>
      </c>
      <c r="N9" s="188">
        <v>48990</v>
      </c>
      <c r="O9" s="188">
        <v>58770</v>
      </c>
      <c r="P9" s="188">
        <v>119290</v>
      </c>
      <c r="Q9" s="188">
        <v>45040</v>
      </c>
      <c r="R9" s="188">
        <v>74250</v>
      </c>
      <c r="S9" s="188">
        <v>24310</v>
      </c>
      <c r="T9" s="188">
        <v>2930</v>
      </c>
      <c r="U9" s="188">
        <v>21380</v>
      </c>
      <c r="V9" s="188">
        <v>91370</v>
      </c>
      <c r="W9" s="188">
        <v>60020</v>
      </c>
      <c r="X9" s="188">
        <v>31350</v>
      </c>
      <c r="Y9" s="188">
        <v>39280</v>
      </c>
      <c r="Z9" s="188">
        <v>24680</v>
      </c>
      <c r="AA9" s="188">
        <v>14600</v>
      </c>
      <c r="AB9" s="188">
        <v>51040</v>
      </c>
      <c r="AC9" s="188">
        <v>37990</v>
      </c>
      <c r="AD9" s="188">
        <v>13050</v>
      </c>
      <c r="AE9" s="188">
        <v>214540</v>
      </c>
      <c r="AF9" s="188">
        <v>111540</v>
      </c>
      <c r="AG9" s="188">
        <v>103000</v>
      </c>
      <c r="AH9" s="188">
        <v>40410</v>
      </c>
      <c r="AI9" s="188">
        <v>32400</v>
      </c>
      <c r="AJ9" s="188">
        <v>8010</v>
      </c>
    </row>
    <row r="10" spans="1:36">
      <c r="A10" s="184" t="s">
        <v>786</v>
      </c>
      <c r="B10" s="185" t="s">
        <v>787</v>
      </c>
      <c r="C10" s="189">
        <v>2200900</v>
      </c>
      <c r="D10" s="189">
        <v>2546300</v>
      </c>
      <c r="E10" s="190"/>
      <c r="F10" s="190"/>
      <c r="G10" s="189">
        <v>1776579</v>
      </c>
      <c r="H10" s="190"/>
      <c r="I10" s="190"/>
      <c r="J10" s="189">
        <v>104786</v>
      </c>
      <c r="K10" s="190"/>
      <c r="L10" s="190"/>
      <c r="M10" s="189">
        <v>99490</v>
      </c>
      <c r="N10" s="190"/>
      <c r="O10" s="190"/>
      <c r="P10" s="189">
        <v>115936</v>
      </c>
      <c r="Q10" s="190"/>
      <c r="R10" s="190"/>
      <c r="S10" s="189">
        <v>23610</v>
      </c>
      <c r="T10" s="190"/>
      <c r="U10" s="190"/>
      <c r="V10" s="189">
        <v>90930</v>
      </c>
      <c r="W10" s="190"/>
      <c r="X10" s="190"/>
      <c r="Y10" s="189">
        <v>39020</v>
      </c>
      <c r="Z10" s="190"/>
      <c r="AA10" s="190"/>
      <c r="AB10" s="189">
        <v>49778</v>
      </c>
      <c r="AC10" s="190"/>
      <c r="AD10" s="190"/>
      <c r="AE10" s="189">
        <v>206069</v>
      </c>
      <c r="AF10" s="190"/>
      <c r="AG10" s="190"/>
      <c r="AH10" s="189">
        <v>40102</v>
      </c>
      <c r="AI10" s="190"/>
      <c r="AJ10" s="190"/>
    </row>
    <row r="11" spans="1:36">
      <c r="A11" s="186"/>
      <c r="B11" s="187" t="s">
        <v>788</v>
      </c>
      <c r="C11" s="191"/>
      <c r="D11" s="192">
        <v>1580637.4</v>
      </c>
      <c r="E11" s="191"/>
      <c r="F11" s="191"/>
      <c r="G11" s="192">
        <v>1386103.5</v>
      </c>
      <c r="H11" s="191"/>
      <c r="I11" s="191"/>
      <c r="J11" s="192">
        <v>34099</v>
      </c>
      <c r="K11" s="191"/>
      <c r="L11" s="191"/>
      <c r="M11" s="192">
        <v>19382</v>
      </c>
      <c r="N11" s="191"/>
      <c r="O11" s="191"/>
      <c r="P11" s="192">
        <v>23430.5</v>
      </c>
      <c r="Q11" s="191"/>
      <c r="R11" s="191"/>
      <c r="S11" s="192">
        <v>3694</v>
      </c>
      <c r="T11" s="191"/>
      <c r="U11" s="191"/>
      <c r="V11" s="192">
        <v>15439</v>
      </c>
      <c r="W11" s="191"/>
      <c r="X11" s="191"/>
      <c r="Y11" s="192">
        <v>14495</v>
      </c>
      <c r="Z11" s="191"/>
      <c r="AA11" s="191"/>
      <c r="AB11" s="192">
        <v>9947</v>
      </c>
      <c r="AC11" s="191"/>
      <c r="AD11" s="191"/>
      <c r="AE11" s="192">
        <v>66465</v>
      </c>
      <c r="AF11" s="191"/>
      <c r="AG11" s="191"/>
      <c r="AH11" s="192">
        <v>7583</v>
      </c>
      <c r="AI11" s="191"/>
      <c r="AJ11" s="191"/>
    </row>
    <row r="12" spans="1:36">
      <c r="A12" s="186"/>
      <c r="B12" s="187" t="s">
        <v>789</v>
      </c>
      <c r="C12" s="191"/>
      <c r="D12" s="192">
        <v>965662.5</v>
      </c>
      <c r="E12" s="191"/>
      <c r="F12" s="191"/>
      <c r="G12" s="192">
        <v>390475.5</v>
      </c>
      <c r="H12" s="191"/>
      <c r="I12" s="191"/>
      <c r="J12" s="192">
        <v>70687</v>
      </c>
      <c r="K12" s="191"/>
      <c r="L12" s="191"/>
      <c r="M12" s="192">
        <v>80108</v>
      </c>
      <c r="N12" s="191"/>
      <c r="O12" s="191"/>
      <c r="P12" s="192">
        <v>92505.5</v>
      </c>
      <c r="Q12" s="191"/>
      <c r="R12" s="191"/>
      <c r="S12" s="192">
        <v>19916</v>
      </c>
      <c r="T12" s="191"/>
      <c r="U12" s="191"/>
      <c r="V12" s="192">
        <v>75491</v>
      </c>
      <c r="W12" s="191"/>
      <c r="X12" s="191"/>
      <c r="Y12" s="192">
        <v>24525</v>
      </c>
      <c r="Z12" s="191"/>
      <c r="AA12" s="191"/>
      <c r="AB12" s="192">
        <v>39831</v>
      </c>
      <c r="AC12" s="191"/>
      <c r="AD12" s="191"/>
      <c r="AE12" s="192">
        <v>139604</v>
      </c>
      <c r="AF12" s="191"/>
      <c r="AG12" s="191"/>
      <c r="AH12" s="192">
        <v>32519</v>
      </c>
      <c r="AI12" s="191"/>
      <c r="AJ12" s="191"/>
    </row>
    <row r="13" spans="1:36">
      <c r="A13" s="193" t="s">
        <v>26</v>
      </c>
      <c r="B13" s="194" t="s">
        <v>790</v>
      </c>
      <c r="C13" s="199">
        <v>729000</v>
      </c>
      <c r="D13" s="199">
        <v>729000</v>
      </c>
      <c r="E13" s="199">
        <v>725430</v>
      </c>
      <c r="F13" s="199">
        <v>3570</v>
      </c>
      <c r="G13" s="199">
        <v>672420</v>
      </c>
      <c r="H13" s="199">
        <v>672120</v>
      </c>
      <c r="I13" s="199">
        <v>300</v>
      </c>
      <c r="J13" s="199">
        <v>350</v>
      </c>
      <c r="K13" s="199">
        <v>280</v>
      </c>
      <c r="L13" s="199">
        <v>70</v>
      </c>
      <c r="M13" s="199">
        <v>4100</v>
      </c>
      <c r="N13" s="199">
        <v>900</v>
      </c>
      <c r="O13" s="199">
        <v>3200</v>
      </c>
      <c r="P13" s="199">
        <v>5780</v>
      </c>
      <c r="Q13" s="199">
        <v>5780</v>
      </c>
      <c r="R13" s="199">
        <v>0</v>
      </c>
      <c r="S13" s="199">
        <v>250</v>
      </c>
      <c r="T13" s="199">
        <v>250</v>
      </c>
      <c r="U13" s="199">
        <v>0</v>
      </c>
      <c r="V13" s="199">
        <v>8090</v>
      </c>
      <c r="W13" s="199">
        <v>8090</v>
      </c>
      <c r="X13" s="199">
        <v>0</v>
      </c>
      <c r="Y13" s="199">
        <v>7610</v>
      </c>
      <c r="Z13" s="199">
        <v>7610</v>
      </c>
      <c r="AA13" s="199">
        <v>0</v>
      </c>
      <c r="AB13" s="199">
        <v>300</v>
      </c>
      <c r="AC13" s="199">
        <v>300</v>
      </c>
      <c r="AD13" s="199">
        <v>0</v>
      </c>
      <c r="AE13" s="199">
        <v>30100</v>
      </c>
      <c r="AF13" s="199">
        <v>30100</v>
      </c>
      <c r="AG13" s="199">
        <v>0</v>
      </c>
      <c r="AH13" s="199">
        <v>0</v>
      </c>
      <c r="AI13" s="199">
        <v>0</v>
      </c>
      <c r="AJ13" s="199">
        <v>0</v>
      </c>
    </row>
    <row r="14" spans="1:36">
      <c r="A14" s="195" t="s">
        <v>61</v>
      </c>
      <c r="B14" s="196" t="s">
        <v>698</v>
      </c>
      <c r="C14" s="192">
        <v>312000</v>
      </c>
      <c r="D14" s="192">
        <v>312000</v>
      </c>
      <c r="E14" s="192">
        <v>308580</v>
      </c>
      <c r="F14" s="192">
        <v>3420</v>
      </c>
      <c r="G14" s="192">
        <v>279415</v>
      </c>
      <c r="H14" s="192">
        <v>279115</v>
      </c>
      <c r="I14" s="192">
        <v>300</v>
      </c>
      <c r="J14" s="192">
        <v>260</v>
      </c>
      <c r="K14" s="192">
        <v>240</v>
      </c>
      <c r="L14" s="192">
        <v>20</v>
      </c>
      <c r="M14" s="192">
        <v>3750</v>
      </c>
      <c r="N14" s="192">
        <v>650</v>
      </c>
      <c r="O14" s="192">
        <v>3100</v>
      </c>
      <c r="P14" s="192">
        <v>5745</v>
      </c>
      <c r="Q14" s="192">
        <v>5745</v>
      </c>
      <c r="R14" s="192">
        <v>0</v>
      </c>
      <c r="S14" s="192">
        <v>250</v>
      </c>
      <c r="T14" s="192">
        <v>250</v>
      </c>
      <c r="U14" s="192">
        <v>0</v>
      </c>
      <c r="V14" s="192">
        <v>8070</v>
      </c>
      <c r="W14" s="192">
        <v>8070</v>
      </c>
      <c r="X14" s="192">
        <v>0</v>
      </c>
      <c r="Y14" s="192">
        <v>7610</v>
      </c>
      <c r="Z14" s="192">
        <v>7610</v>
      </c>
      <c r="AA14" s="192">
        <v>0</v>
      </c>
      <c r="AB14" s="192">
        <v>300</v>
      </c>
      <c r="AC14" s="192">
        <v>300</v>
      </c>
      <c r="AD14" s="192">
        <v>0</v>
      </c>
      <c r="AE14" s="192">
        <v>6600</v>
      </c>
      <c r="AF14" s="192">
        <v>6600</v>
      </c>
      <c r="AG14" s="192">
        <v>0</v>
      </c>
      <c r="AH14" s="192">
        <v>0</v>
      </c>
      <c r="AI14" s="192">
        <v>0</v>
      </c>
      <c r="AJ14" s="192">
        <v>0</v>
      </c>
    </row>
    <row r="15" spans="1:36">
      <c r="A15" s="197"/>
      <c r="B15" s="198" t="s">
        <v>791</v>
      </c>
      <c r="C15" s="200"/>
      <c r="D15" s="200">
        <v>191000</v>
      </c>
      <c r="E15" s="200">
        <v>191000</v>
      </c>
      <c r="F15" s="200">
        <v>0</v>
      </c>
      <c r="G15" s="200">
        <v>184100</v>
      </c>
      <c r="H15" s="192">
        <v>184100</v>
      </c>
      <c r="I15" s="192">
        <v>0</v>
      </c>
      <c r="J15" s="200">
        <v>0</v>
      </c>
      <c r="K15" s="192">
        <v>0</v>
      </c>
      <c r="L15" s="192">
        <v>0</v>
      </c>
      <c r="M15" s="200">
        <v>300</v>
      </c>
      <c r="N15" s="192">
        <v>300</v>
      </c>
      <c r="O15" s="192">
        <v>0</v>
      </c>
      <c r="P15" s="200">
        <v>0</v>
      </c>
      <c r="Q15" s="192">
        <v>0</v>
      </c>
      <c r="R15" s="192">
        <v>0</v>
      </c>
      <c r="S15" s="200">
        <v>0</v>
      </c>
      <c r="T15" s="192">
        <v>0</v>
      </c>
      <c r="U15" s="192">
        <v>0</v>
      </c>
      <c r="V15" s="200">
        <v>0</v>
      </c>
      <c r="W15" s="192">
        <v>0</v>
      </c>
      <c r="X15" s="192">
        <v>0</v>
      </c>
      <c r="Y15" s="200">
        <v>0</v>
      </c>
      <c r="Z15" s="192">
        <v>0</v>
      </c>
      <c r="AA15" s="192">
        <v>0</v>
      </c>
      <c r="AB15" s="200">
        <v>0</v>
      </c>
      <c r="AC15" s="192">
        <v>0</v>
      </c>
      <c r="AD15" s="192">
        <v>0</v>
      </c>
      <c r="AE15" s="200">
        <v>6600</v>
      </c>
      <c r="AF15" s="192">
        <v>6600</v>
      </c>
      <c r="AG15" s="192">
        <v>0</v>
      </c>
      <c r="AH15" s="200">
        <v>0</v>
      </c>
      <c r="AI15" s="192">
        <v>0</v>
      </c>
      <c r="AJ15" s="192">
        <v>0</v>
      </c>
    </row>
    <row r="16" spans="1:36">
      <c r="A16" s="195" t="s">
        <v>81</v>
      </c>
      <c r="B16" s="196" t="s">
        <v>699</v>
      </c>
      <c r="C16" s="192">
        <v>12000</v>
      </c>
      <c r="D16" s="192">
        <v>12000</v>
      </c>
      <c r="E16" s="192">
        <v>11950</v>
      </c>
      <c r="F16" s="192">
        <v>50</v>
      </c>
      <c r="G16" s="192">
        <v>11910</v>
      </c>
      <c r="H16" s="192">
        <v>11910</v>
      </c>
      <c r="I16" s="192">
        <v>0</v>
      </c>
      <c r="J16" s="192">
        <v>90</v>
      </c>
      <c r="K16" s="192">
        <v>40</v>
      </c>
      <c r="L16" s="192">
        <v>50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row>
    <row r="17" spans="1:36">
      <c r="A17" s="195" t="s">
        <v>700</v>
      </c>
      <c r="B17" s="196" t="s">
        <v>701</v>
      </c>
      <c r="C17" s="201">
        <v>405000</v>
      </c>
      <c r="D17" s="201">
        <v>405000</v>
      </c>
      <c r="E17" s="201">
        <v>404900</v>
      </c>
      <c r="F17" s="201">
        <v>100</v>
      </c>
      <c r="G17" s="192">
        <v>381095</v>
      </c>
      <c r="H17" s="192">
        <v>381095</v>
      </c>
      <c r="I17" s="192">
        <v>0</v>
      </c>
      <c r="J17" s="192">
        <v>0</v>
      </c>
      <c r="K17" s="192">
        <v>0</v>
      </c>
      <c r="L17" s="192">
        <v>0</v>
      </c>
      <c r="M17" s="192">
        <v>350</v>
      </c>
      <c r="N17" s="192">
        <v>250</v>
      </c>
      <c r="O17" s="192">
        <v>100</v>
      </c>
      <c r="P17" s="192">
        <v>35</v>
      </c>
      <c r="Q17" s="192">
        <v>35</v>
      </c>
      <c r="R17" s="192">
        <v>0</v>
      </c>
      <c r="S17" s="192">
        <v>0</v>
      </c>
      <c r="T17" s="192">
        <v>0</v>
      </c>
      <c r="U17" s="192">
        <v>0</v>
      </c>
      <c r="V17" s="192">
        <v>20</v>
      </c>
      <c r="W17" s="192">
        <v>20</v>
      </c>
      <c r="X17" s="192">
        <v>0</v>
      </c>
      <c r="Y17" s="192">
        <v>0</v>
      </c>
      <c r="Z17" s="192">
        <v>0</v>
      </c>
      <c r="AA17" s="192">
        <v>0</v>
      </c>
      <c r="AB17" s="192">
        <v>0</v>
      </c>
      <c r="AC17" s="192">
        <v>0</v>
      </c>
      <c r="AD17" s="192">
        <v>0</v>
      </c>
      <c r="AE17" s="192">
        <v>23500</v>
      </c>
      <c r="AF17" s="192">
        <v>23500</v>
      </c>
      <c r="AG17" s="192">
        <v>0</v>
      </c>
      <c r="AH17" s="192">
        <v>0</v>
      </c>
      <c r="AI17" s="192">
        <v>0</v>
      </c>
      <c r="AJ17" s="192">
        <v>0</v>
      </c>
    </row>
    <row r="18" spans="1:36">
      <c r="A18" s="195" t="s">
        <v>107</v>
      </c>
      <c r="B18" s="196" t="s">
        <v>702</v>
      </c>
      <c r="C18" s="192"/>
      <c r="D18" s="192">
        <v>404000</v>
      </c>
      <c r="E18" s="192">
        <v>404000</v>
      </c>
      <c r="F18" s="192">
        <v>0</v>
      </c>
      <c r="G18" s="192">
        <v>380250</v>
      </c>
      <c r="H18" s="192">
        <v>380250</v>
      </c>
      <c r="I18" s="192">
        <v>0</v>
      </c>
      <c r="J18" s="192">
        <v>0</v>
      </c>
      <c r="K18" s="192">
        <v>0</v>
      </c>
      <c r="L18" s="192">
        <v>0</v>
      </c>
      <c r="M18" s="192">
        <v>250</v>
      </c>
      <c r="N18" s="192">
        <v>250</v>
      </c>
      <c r="O18" s="192">
        <v>0</v>
      </c>
      <c r="P18" s="192">
        <v>0</v>
      </c>
      <c r="Q18" s="192">
        <v>0</v>
      </c>
      <c r="R18" s="192">
        <v>0</v>
      </c>
      <c r="S18" s="192">
        <v>0</v>
      </c>
      <c r="T18" s="192">
        <v>0</v>
      </c>
      <c r="U18" s="192">
        <v>0</v>
      </c>
      <c r="V18" s="192">
        <v>0</v>
      </c>
      <c r="W18" s="192">
        <v>0</v>
      </c>
      <c r="X18" s="192">
        <v>0</v>
      </c>
      <c r="Y18" s="192">
        <v>0</v>
      </c>
      <c r="Z18" s="192">
        <v>0</v>
      </c>
      <c r="AA18" s="192">
        <v>0</v>
      </c>
      <c r="AB18" s="192">
        <v>0</v>
      </c>
      <c r="AC18" s="192">
        <v>0</v>
      </c>
      <c r="AD18" s="192">
        <v>0</v>
      </c>
      <c r="AE18" s="192">
        <v>23500</v>
      </c>
      <c r="AF18" s="192">
        <v>23500</v>
      </c>
      <c r="AG18" s="192">
        <v>0</v>
      </c>
      <c r="AH18" s="192">
        <v>0</v>
      </c>
      <c r="AI18" s="192">
        <v>0</v>
      </c>
      <c r="AJ18" s="192">
        <v>0</v>
      </c>
    </row>
    <row r="19" spans="1:36">
      <c r="A19" s="195" t="s">
        <v>107</v>
      </c>
      <c r="B19" s="196" t="s">
        <v>706</v>
      </c>
      <c r="C19" s="192"/>
      <c r="D19" s="192">
        <v>0</v>
      </c>
      <c r="E19" s="192">
        <v>0</v>
      </c>
      <c r="F19" s="192">
        <v>0</v>
      </c>
      <c r="G19" s="192">
        <v>0</v>
      </c>
      <c r="H19" s="192"/>
      <c r="I19" s="192"/>
      <c r="J19" s="192">
        <v>0</v>
      </c>
      <c r="K19" s="192"/>
      <c r="L19" s="192"/>
      <c r="M19" s="192">
        <v>0</v>
      </c>
      <c r="N19" s="192"/>
      <c r="O19" s="192"/>
      <c r="P19" s="192">
        <v>0</v>
      </c>
      <c r="Q19" s="192"/>
      <c r="R19" s="192"/>
      <c r="S19" s="192">
        <v>0</v>
      </c>
      <c r="T19" s="192"/>
      <c r="U19" s="192"/>
      <c r="V19" s="192">
        <v>0</v>
      </c>
      <c r="W19" s="192"/>
      <c r="X19" s="192"/>
      <c r="Y19" s="192">
        <v>0</v>
      </c>
      <c r="Z19" s="192"/>
      <c r="AA19" s="192"/>
      <c r="AB19" s="192">
        <v>0</v>
      </c>
      <c r="AC19" s="192"/>
      <c r="AD19" s="192"/>
      <c r="AE19" s="192">
        <v>0</v>
      </c>
      <c r="AF19" s="192"/>
      <c r="AG19" s="192"/>
      <c r="AH19" s="192">
        <v>0</v>
      </c>
      <c r="AI19" s="192"/>
      <c r="AJ19" s="192"/>
    </row>
    <row r="20" spans="1:36">
      <c r="A20" s="195" t="s">
        <v>107</v>
      </c>
      <c r="B20" s="196" t="s">
        <v>792</v>
      </c>
      <c r="C20" s="192"/>
      <c r="D20" s="192">
        <v>0</v>
      </c>
      <c r="E20" s="192">
        <v>0</v>
      </c>
      <c r="F20" s="192">
        <v>0</v>
      </c>
      <c r="G20" s="192">
        <v>0</v>
      </c>
      <c r="H20" s="192"/>
      <c r="I20" s="192"/>
      <c r="J20" s="192">
        <v>0</v>
      </c>
      <c r="K20" s="192"/>
      <c r="L20" s="192"/>
      <c r="M20" s="192">
        <v>0</v>
      </c>
      <c r="N20" s="192"/>
      <c r="O20" s="192"/>
      <c r="P20" s="192">
        <v>0</v>
      </c>
      <c r="Q20" s="192"/>
      <c r="R20" s="192"/>
      <c r="S20" s="192">
        <v>0</v>
      </c>
      <c r="T20" s="192"/>
      <c r="U20" s="192"/>
      <c r="V20" s="192">
        <v>0</v>
      </c>
      <c r="W20" s="192"/>
      <c r="X20" s="192"/>
      <c r="Y20" s="192">
        <v>0</v>
      </c>
      <c r="Z20" s="192"/>
      <c r="AA20" s="192"/>
      <c r="AB20" s="192">
        <v>0</v>
      </c>
      <c r="AC20" s="192"/>
      <c r="AD20" s="192"/>
      <c r="AE20" s="192">
        <v>0</v>
      </c>
      <c r="AF20" s="192"/>
      <c r="AG20" s="192"/>
      <c r="AH20" s="192">
        <v>0</v>
      </c>
      <c r="AI20" s="192"/>
      <c r="AJ20" s="192"/>
    </row>
    <row r="21" spans="1:36">
      <c r="A21" s="195" t="s">
        <v>107</v>
      </c>
      <c r="B21" s="196" t="s">
        <v>703</v>
      </c>
      <c r="C21" s="192"/>
      <c r="D21" s="192">
        <v>1000</v>
      </c>
      <c r="E21" s="192">
        <v>900</v>
      </c>
      <c r="F21" s="192">
        <v>100</v>
      </c>
      <c r="G21" s="192">
        <v>845</v>
      </c>
      <c r="H21" s="192">
        <v>845</v>
      </c>
      <c r="I21" s="192">
        <v>0</v>
      </c>
      <c r="J21" s="192">
        <v>0</v>
      </c>
      <c r="K21" s="192">
        <v>0</v>
      </c>
      <c r="L21" s="192">
        <v>0</v>
      </c>
      <c r="M21" s="192">
        <v>100</v>
      </c>
      <c r="N21" s="192">
        <v>0</v>
      </c>
      <c r="O21" s="192">
        <v>100</v>
      </c>
      <c r="P21" s="192">
        <v>35</v>
      </c>
      <c r="Q21" s="192">
        <v>35</v>
      </c>
      <c r="R21" s="192">
        <v>0</v>
      </c>
      <c r="S21" s="192">
        <v>0</v>
      </c>
      <c r="T21" s="192">
        <v>0</v>
      </c>
      <c r="U21" s="192">
        <v>0</v>
      </c>
      <c r="V21" s="192">
        <v>20</v>
      </c>
      <c r="W21" s="192">
        <v>20</v>
      </c>
      <c r="X21" s="192">
        <v>0</v>
      </c>
      <c r="Y21" s="192">
        <v>0</v>
      </c>
      <c r="Z21" s="192">
        <v>0</v>
      </c>
      <c r="AA21" s="192">
        <v>0</v>
      </c>
      <c r="AB21" s="192">
        <v>0</v>
      </c>
      <c r="AC21" s="192">
        <v>0</v>
      </c>
      <c r="AD21" s="192">
        <v>0</v>
      </c>
      <c r="AE21" s="192">
        <v>0</v>
      </c>
      <c r="AF21" s="192">
        <v>0</v>
      </c>
      <c r="AG21" s="192">
        <v>0</v>
      </c>
      <c r="AH21" s="192">
        <v>0</v>
      </c>
      <c r="AI21" s="192">
        <v>0</v>
      </c>
      <c r="AJ21" s="192">
        <v>0</v>
      </c>
    </row>
    <row r="22" spans="1:36">
      <c r="A22" s="193" t="s">
        <v>49</v>
      </c>
      <c r="B22" s="194" t="s">
        <v>793</v>
      </c>
      <c r="C22" s="199">
        <v>30000</v>
      </c>
      <c r="D22" s="199">
        <v>30000</v>
      </c>
      <c r="E22" s="199">
        <v>24270</v>
      </c>
      <c r="F22" s="199">
        <v>5730</v>
      </c>
      <c r="G22" s="199">
        <v>13370</v>
      </c>
      <c r="H22" s="199">
        <v>12860</v>
      </c>
      <c r="I22" s="199">
        <v>510</v>
      </c>
      <c r="J22" s="199">
        <v>6320</v>
      </c>
      <c r="K22" s="199">
        <v>5020</v>
      </c>
      <c r="L22" s="199">
        <v>1300</v>
      </c>
      <c r="M22" s="199">
        <v>870</v>
      </c>
      <c r="N22" s="199">
        <v>370</v>
      </c>
      <c r="O22" s="199">
        <v>500</v>
      </c>
      <c r="P22" s="199">
        <v>1330</v>
      </c>
      <c r="Q22" s="199">
        <v>730</v>
      </c>
      <c r="R22" s="199">
        <v>600</v>
      </c>
      <c r="S22" s="199">
        <v>1420</v>
      </c>
      <c r="T22" s="199">
        <v>420</v>
      </c>
      <c r="U22" s="199">
        <v>1000</v>
      </c>
      <c r="V22" s="199">
        <v>350</v>
      </c>
      <c r="W22" s="199">
        <v>100</v>
      </c>
      <c r="X22" s="199">
        <v>250</v>
      </c>
      <c r="Y22" s="199">
        <v>4020</v>
      </c>
      <c r="Z22" s="199">
        <v>3920</v>
      </c>
      <c r="AA22" s="199">
        <v>100</v>
      </c>
      <c r="AB22" s="199">
        <v>770</v>
      </c>
      <c r="AC22" s="199">
        <v>400</v>
      </c>
      <c r="AD22" s="199">
        <v>370</v>
      </c>
      <c r="AE22" s="199">
        <v>1300</v>
      </c>
      <c r="AF22" s="199">
        <v>450</v>
      </c>
      <c r="AG22" s="199">
        <v>850</v>
      </c>
      <c r="AH22" s="199">
        <v>250</v>
      </c>
      <c r="AI22" s="199">
        <v>0</v>
      </c>
      <c r="AJ22" s="199">
        <v>250</v>
      </c>
    </row>
    <row r="23" spans="1:36">
      <c r="A23" s="195" t="s">
        <v>120</v>
      </c>
      <c r="B23" s="196" t="s">
        <v>698</v>
      </c>
      <c r="C23" s="192">
        <v>20100</v>
      </c>
      <c r="D23" s="192">
        <v>20100</v>
      </c>
      <c r="E23" s="192">
        <v>18960</v>
      </c>
      <c r="F23" s="192">
        <v>1140</v>
      </c>
      <c r="G23" s="192">
        <v>8970</v>
      </c>
      <c r="H23" s="192">
        <v>8760</v>
      </c>
      <c r="I23" s="192">
        <v>210</v>
      </c>
      <c r="J23" s="192">
        <v>5250</v>
      </c>
      <c r="K23" s="192">
        <v>5000</v>
      </c>
      <c r="L23" s="192">
        <v>250</v>
      </c>
      <c r="M23" s="192">
        <v>570</v>
      </c>
      <c r="N23" s="192">
        <v>370</v>
      </c>
      <c r="O23" s="192">
        <v>200</v>
      </c>
      <c r="P23" s="192">
        <v>870</v>
      </c>
      <c r="Q23" s="192">
        <v>660</v>
      </c>
      <c r="R23" s="192">
        <v>210</v>
      </c>
      <c r="S23" s="192">
        <v>80</v>
      </c>
      <c r="T23" s="192">
        <v>50</v>
      </c>
      <c r="U23" s="192">
        <v>30</v>
      </c>
      <c r="V23" s="192">
        <v>170</v>
      </c>
      <c r="W23" s="192">
        <v>0</v>
      </c>
      <c r="X23" s="192">
        <v>170</v>
      </c>
      <c r="Y23" s="192">
        <v>3820</v>
      </c>
      <c r="Z23" s="192">
        <v>3820</v>
      </c>
      <c r="AA23" s="192">
        <v>0</v>
      </c>
      <c r="AB23" s="192">
        <v>120</v>
      </c>
      <c r="AC23" s="192">
        <v>100</v>
      </c>
      <c r="AD23" s="192">
        <v>20</v>
      </c>
      <c r="AE23" s="192">
        <v>250</v>
      </c>
      <c r="AF23" s="192">
        <v>200</v>
      </c>
      <c r="AG23" s="192">
        <v>50</v>
      </c>
      <c r="AH23" s="192">
        <v>0</v>
      </c>
      <c r="AI23" s="192">
        <v>0</v>
      </c>
      <c r="AJ23" s="192">
        <v>0</v>
      </c>
    </row>
    <row r="24" spans="1:36">
      <c r="A24" s="195" t="s">
        <v>126</v>
      </c>
      <c r="B24" s="196" t="s">
        <v>699</v>
      </c>
      <c r="C24" s="192">
        <v>8800</v>
      </c>
      <c r="D24" s="192">
        <v>8400</v>
      </c>
      <c r="E24" s="192">
        <v>5180</v>
      </c>
      <c r="F24" s="192">
        <v>3220</v>
      </c>
      <c r="G24" s="192">
        <v>4350</v>
      </c>
      <c r="H24" s="192">
        <v>4050</v>
      </c>
      <c r="I24" s="192">
        <v>300</v>
      </c>
      <c r="J24" s="192">
        <v>1030</v>
      </c>
      <c r="K24" s="192">
        <v>0</v>
      </c>
      <c r="L24" s="192">
        <v>1030</v>
      </c>
      <c r="M24" s="192">
        <v>150</v>
      </c>
      <c r="N24" s="192">
        <v>0</v>
      </c>
      <c r="O24" s="192">
        <v>150</v>
      </c>
      <c r="P24" s="192">
        <v>220</v>
      </c>
      <c r="Q24" s="192">
        <v>70</v>
      </c>
      <c r="R24" s="192">
        <v>150</v>
      </c>
      <c r="S24" s="192">
        <v>1250</v>
      </c>
      <c r="T24" s="192">
        <v>310</v>
      </c>
      <c r="U24" s="192">
        <v>940</v>
      </c>
      <c r="V24" s="192">
        <v>130</v>
      </c>
      <c r="W24" s="192">
        <v>100</v>
      </c>
      <c r="X24" s="192">
        <v>30</v>
      </c>
      <c r="Y24" s="192">
        <v>100</v>
      </c>
      <c r="Z24" s="192">
        <v>100</v>
      </c>
      <c r="AA24" s="192">
        <v>0</v>
      </c>
      <c r="AB24" s="192">
        <v>620</v>
      </c>
      <c r="AC24" s="192">
        <v>300</v>
      </c>
      <c r="AD24" s="192">
        <v>320</v>
      </c>
      <c r="AE24" s="192">
        <v>350</v>
      </c>
      <c r="AF24" s="192">
        <v>250</v>
      </c>
      <c r="AG24" s="192">
        <v>100</v>
      </c>
      <c r="AH24" s="192">
        <v>200</v>
      </c>
      <c r="AI24" s="192">
        <v>0</v>
      </c>
      <c r="AJ24" s="192">
        <v>200</v>
      </c>
    </row>
    <row r="25" spans="1:36">
      <c r="A25" s="195" t="s">
        <v>705</v>
      </c>
      <c r="B25" s="196" t="s">
        <v>701</v>
      </c>
      <c r="C25" s="192">
        <v>1100</v>
      </c>
      <c r="D25" s="192">
        <v>1500</v>
      </c>
      <c r="E25" s="192">
        <v>130</v>
      </c>
      <c r="F25" s="192">
        <v>1370</v>
      </c>
      <c r="G25" s="192">
        <v>50</v>
      </c>
      <c r="H25" s="192">
        <v>50</v>
      </c>
      <c r="I25" s="192">
        <v>0</v>
      </c>
      <c r="J25" s="192">
        <v>40</v>
      </c>
      <c r="K25" s="192">
        <v>20</v>
      </c>
      <c r="L25" s="192">
        <v>20</v>
      </c>
      <c r="M25" s="192">
        <v>150</v>
      </c>
      <c r="N25" s="192">
        <v>0</v>
      </c>
      <c r="O25" s="192">
        <v>150</v>
      </c>
      <c r="P25" s="192">
        <v>240</v>
      </c>
      <c r="Q25" s="192">
        <v>0</v>
      </c>
      <c r="R25" s="192">
        <v>240</v>
      </c>
      <c r="S25" s="192">
        <v>90</v>
      </c>
      <c r="T25" s="192">
        <v>60</v>
      </c>
      <c r="U25" s="192">
        <v>30</v>
      </c>
      <c r="V25" s="192">
        <v>50</v>
      </c>
      <c r="W25" s="192">
        <v>0</v>
      </c>
      <c r="X25" s="192">
        <v>50</v>
      </c>
      <c r="Y25" s="192">
        <v>100</v>
      </c>
      <c r="Z25" s="192">
        <v>0</v>
      </c>
      <c r="AA25" s="192">
        <v>100</v>
      </c>
      <c r="AB25" s="192">
        <v>30</v>
      </c>
      <c r="AC25" s="192">
        <v>0</v>
      </c>
      <c r="AD25" s="192">
        <v>30</v>
      </c>
      <c r="AE25" s="192">
        <v>700</v>
      </c>
      <c r="AF25" s="192">
        <v>0</v>
      </c>
      <c r="AG25" s="192">
        <v>700</v>
      </c>
      <c r="AH25" s="192">
        <v>50</v>
      </c>
      <c r="AI25" s="192">
        <v>0</v>
      </c>
      <c r="AJ25" s="192">
        <v>50</v>
      </c>
    </row>
    <row r="26" spans="1:36">
      <c r="A26" s="195" t="s">
        <v>107</v>
      </c>
      <c r="B26" s="196" t="s">
        <v>706</v>
      </c>
      <c r="C26" s="192"/>
      <c r="D26" s="192">
        <v>1030</v>
      </c>
      <c r="E26" s="192">
        <v>70</v>
      </c>
      <c r="F26" s="192">
        <v>960</v>
      </c>
      <c r="G26" s="192">
        <v>10</v>
      </c>
      <c r="H26" s="192">
        <v>10</v>
      </c>
      <c r="I26" s="192">
        <v>0</v>
      </c>
      <c r="J26" s="192">
        <v>0</v>
      </c>
      <c r="K26" s="192">
        <v>0</v>
      </c>
      <c r="L26" s="192">
        <v>0</v>
      </c>
      <c r="M26" s="192">
        <v>150</v>
      </c>
      <c r="N26" s="192">
        <v>0</v>
      </c>
      <c r="O26" s="192">
        <v>150</v>
      </c>
      <c r="P26" s="192">
        <v>0</v>
      </c>
      <c r="Q26" s="192">
        <v>0</v>
      </c>
      <c r="R26" s="192">
        <v>0</v>
      </c>
      <c r="S26" s="192">
        <v>90</v>
      </c>
      <c r="T26" s="192">
        <v>60</v>
      </c>
      <c r="U26" s="192">
        <v>30</v>
      </c>
      <c r="V26" s="192">
        <v>50</v>
      </c>
      <c r="W26" s="192">
        <v>0</v>
      </c>
      <c r="X26" s="192">
        <v>50</v>
      </c>
      <c r="Y26" s="192">
        <v>100</v>
      </c>
      <c r="Z26" s="192">
        <v>0</v>
      </c>
      <c r="AA26" s="192">
        <v>100</v>
      </c>
      <c r="AB26" s="192">
        <v>30</v>
      </c>
      <c r="AC26" s="192">
        <v>0</v>
      </c>
      <c r="AD26" s="192">
        <v>30</v>
      </c>
      <c r="AE26" s="192">
        <v>600</v>
      </c>
      <c r="AF26" s="192">
        <v>0</v>
      </c>
      <c r="AG26" s="192">
        <v>600</v>
      </c>
      <c r="AH26" s="192">
        <v>0</v>
      </c>
      <c r="AI26" s="192">
        <v>0</v>
      </c>
      <c r="AJ26" s="192">
        <v>0</v>
      </c>
    </row>
    <row r="27" spans="1:36">
      <c r="A27" s="195" t="s">
        <v>107</v>
      </c>
      <c r="B27" s="196" t="s">
        <v>703</v>
      </c>
      <c r="C27" s="192"/>
      <c r="D27" s="192">
        <v>470</v>
      </c>
      <c r="E27" s="192">
        <v>60</v>
      </c>
      <c r="F27" s="192">
        <v>410</v>
      </c>
      <c r="G27" s="192">
        <v>40</v>
      </c>
      <c r="H27" s="192">
        <v>40</v>
      </c>
      <c r="I27" s="192">
        <v>0</v>
      </c>
      <c r="J27" s="192">
        <v>40</v>
      </c>
      <c r="K27" s="192">
        <v>20</v>
      </c>
      <c r="L27" s="192">
        <v>20</v>
      </c>
      <c r="M27" s="192">
        <v>0</v>
      </c>
      <c r="N27" s="192">
        <v>0</v>
      </c>
      <c r="O27" s="192">
        <v>0</v>
      </c>
      <c r="P27" s="192">
        <v>240</v>
      </c>
      <c r="Q27" s="192">
        <v>0</v>
      </c>
      <c r="R27" s="192">
        <v>240</v>
      </c>
      <c r="S27" s="192">
        <v>0</v>
      </c>
      <c r="T27" s="192">
        <v>0</v>
      </c>
      <c r="U27" s="192">
        <v>0</v>
      </c>
      <c r="V27" s="192">
        <v>0</v>
      </c>
      <c r="W27" s="192">
        <v>0</v>
      </c>
      <c r="X27" s="192">
        <v>0</v>
      </c>
      <c r="Y27" s="192">
        <v>0</v>
      </c>
      <c r="Z27" s="192">
        <v>0</v>
      </c>
      <c r="AA27" s="192">
        <v>0</v>
      </c>
      <c r="AB27" s="192">
        <v>0</v>
      </c>
      <c r="AC27" s="192">
        <v>0</v>
      </c>
      <c r="AD27" s="192">
        <v>0</v>
      </c>
      <c r="AE27" s="192">
        <v>100</v>
      </c>
      <c r="AF27" s="192">
        <v>0</v>
      </c>
      <c r="AG27" s="192">
        <v>100</v>
      </c>
      <c r="AH27" s="192">
        <v>50</v>
      </c>
      <c r="AI27" s="192">
        <v>0</v>
      </c>
      <c r="AJ27" s="192">
        <v>50</v>
      </c>
    </row>
    <row r="28" spans="1:36">
      <c r="A28" s="193" t="s">
        <v>51</v>
      </c>
      <c r="B28" s="194" t="s">
        <v>794</v>
      </c>
      <c r="C28" s="199">
        <v>4000</v>
      </c>
      <c r="D28" s="199">
        <v>4000</v>
      </c>
      <c r="E28" s="199">
        <v>2600</v>
      </c>
      <c r="F28" s="199">
        <v>1400</v>
      </c>
      <c r="G28" s="199">
        <v>2600</v>
      </c>
      <c r="H28" s="199">
        <v>2600</v>
      </c>
      <c r="I28" s="199">
        <v>0</v>
      </c>
      <c r="J28" s="199">
        <v>0</v>
      </c>
      <c r="K28" s="199">
        <v>0</v>
      </c>
      <c r="L28" s="199">
        <v>0</v>
      </c>
      <c r="M28" s="199">
        <v>0</v>
      </c>
      <c r="N28" s="199">
        <v>0</v>
      </c>
      <c r="O28" s="199">
        <v>0</v>
      </c>
      <c r="P28" s="199">
        <v>0</v>
      </c>
      <c r="Q28" s="199">
        <v>0</v>
      </c>
      <c r="R28" s="199">
        <v>0</v>
      </c>
      <c r="S28" s="199">
        <v>0</v>
      </c>
      <c r="T28" s="199">
        <v>0</v>
      </c>
      <c r="U28" s="199">
        <v>0</v>
      </c>
      <c r="V28" s="199">
        <v>0</v>
      </c>
      <c r="W28" s="199">
        <v>0</v>
      </c>
      <c r="X28" s="199">
        <v>0</v>
      </c>
      <c r="Y28" s="199">
        <v>0</v>
      </c>
      <c r="Z28" s="199">
        <v>0</v>
      </c>
      <c r="AA28" s="199">
        <v>0</v>
      </c>
      <c r="AB28" s="199">
        <v>0</v>
      </c>
      <c r="AC28" s="199">
        <v>0</v>
      </c>
      <c r="AD28" s="199">
        <v>0</v>
      </c>
      <c r="AE28" s="199">
        <v>1400</v>
      </c>
      <c r="AF28" s="199">
        <v>0</v>
      </c>
      <c r="AG28" s="199">
        <v>1400</v>
      </c>
      <c r="AH28" s="199">
        <v>0</v>
      </c>
      <c r="AI28" s="199">
        <v>0</v>
      </c>
      <c r="AJ28" s="199">
        <v>0</v>
      </c>
    </row>
    <row r="29" spans="1:36">
      <c r="A29" s="195" t="s">
        <v>133</v>
      </c>
      <c r="B29" s="196" t="s">
        <v>698</v>
      </c>
      <c r="C29" s="192">
        <v>2000</v>
      </c>
      <c r="D29" s="192">
        <v>2000</v>
      </c>
      <c r="E29" s="192">
        <v>1300</v>
      </c>
      <c r="F29" s="192">
        <v>700</v>
      </c>
      <c r="G29" s="192">
        <v>1300</v>
      </c>
      <c r="H29" s="192">
        <v>1300</v>
      </c>
      <c r="I29" s="192">
        <v>0</v>
      </c>
      <c r="J29" s="192">
        <v>0</v>
      </c>
      <c r="K29" s="192">
        <v>0</v>
      </c>
      <c r="L29" s="192">
        <v>0</v>
      </c>
      <c r="M29" s="192">
        <v>0</v>
      </c>
      <c r="N29" s="192">
        <v>0</v>
      </c>
      <c r="O29" s="192">
        <v>0</v>
      </c>
      <c r="P29" s="192">
        <v>0</v>
      </c>
      <c r="Q29" s="192">
        <v>0</v>
      </c>
      <c r="R29" s="192">
        <v>0</v>
      </c>
      <c r="S29" s="192">
        <v>0</v>
      </c>
      <c r="T29" s="192">
        <v>0</v>
      </c>
      <c r="U29" s="192">
        <v>0</v>
      </c>
      <c r="V29" s="192">
        <v>0</v>
      </c>
      <c r="W29" s="192">
        <v>0</v>
      </c>
      <c r="X29" s="192">
        <v>0</v>
      </c>
      <c r="Y29" s="192">
        <v>0</v>
      </c>
      <c r="Z29" s="192">
        <v>0</v>
      </c>
      <c r="AA29" s="192">
        <v>0</v>
      </c>
      <c r="AB29" s="192">
        <v>0</v>
      </c>
      <c r="AC29" s="192">
        <v>0</v>
      </c>
      <c r="AD29" s="192">
        <v>0</v>
      </c>
      <c r="AE29" s="192">
        <v>700</v>
      </c>
      <c r="AF29" s="192">
        <v>0</v>
      </c>
      <c r="AG29" s="192">
        <v>700</v>
      </c>
      <c r="AH29" s="192">
        <v>0</v>
      </c>
      <c r="AI29" s="192">
        <v>0</v>
      </c>
      <c r="AJ29" s="192">
        <v>0</v>
      </c>
    </row>
    <row r="30" spans="1:36">
      <c r="A30" s="195" t="s">
        <v>136</v>
      </c>
      <c r="B30" s="196" t="s">
        <v>708</v>
      </c>
      <c r="C30" s="192">
        <v>2000</v>
      </c>
      <c r="D30" s="192">
        <v>2000</v>
      </c>
      <c r="E30" s="192">
        <v>1300</v>
      </c>
      <c r="F30" s="192">
        <v>700</v>
      </c>
      <c r="G30" s="192">
        <v>1300</v>
      </c>
      <c r="H30" s="192">
        <v>1300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700</v>
      </c>
      <c r="AF30" s="192">
        <v>0</v>
      </c>
      <c r="AG30" s="192">
        <v>700</v>
      </c>
      <c r="AH30" s="192">
        <v>0</v>
      </c>
      <c r="AI30" s="192">
        <v>0</v>
      </c>
      <c r="AJ30" s="192">
        <v>0</v>
      </c>
    </row>
    <row r="31" spans="1:36">
      <c r="A31" s="193" t="s">
        <v>142</v>
      </c>
      <c r="B31" s="194" t="s">
        <v>709</v>
      </c>
      <c r="C31" s="199">
        <v>670000</v>
      </c>
      <c r="D31" s="199">
        <v>670000</v>
      </c>
      <c r="E31" s="199">
        <v>367000</v>
      </c>
      <c r="F31" s="199">
        <v>303000</v>
      </c>
      <c r="G31" s="199">
        <v>217220</v>
      </c>
      <c r="H31" s="199">
        <v>89220</v>
      </c>
      <c r="I31" s="199">
        <v>128000</v>
      </c>
      <c r="J31" s="199">
        <v>47410</v>
      </c>
      <c r="K31" s="199">
        <v>12410</v>
      </c>
      <c r="L31" s="199">
        <v>35000</v>
      </c>
      <c r="M31" s="199">
        <v>73450</v>
      </c>
      <c r="N31" s="199">
        <v>46450</v>
      </c>
      <c r="O31" s="199">
        <v>27000</v>
      </c>
      <c r="P31" s="199">
        <v>55400</v>
      </c>
      <c r="Q31" s="199">
        <v>21400</v>
      </c>
      <c r="R31" s="199">
        <v>34000</v>
      </c>
      <c r="S31" s="199">
        <v>7000</v>
      </c>
      <c r="T31" s="199">
        <v>1500</v>
      </c>
      <c r="U31" s="199">
        <v>5500</v>
      </c>
      <c r="V31" s="199">
        <v>66500</v>
      </c>
      <c r="W31" s="199">
        <v>49000</v>
      </c>
      <c r="X31" s="199">
        <v>17500</v>
      </c>
      <c r="Y31" s="199">
        <v>17650</v>
      </c>
      <c r="Z31" s="199">
        <v>12150</v>
      </c>
      <c r="AA31" s="199">
        <v>5500</v>
      </c>
      <c r="AB31" s="199">
        <v>42500</v>
      </c>
      <c r="AC31" s="199">
        <v>35500</v>
      </c>
      <c r="AD31" s="199">
        <v>7000</v>
      </c>
      <c r="AE31" s="199">
        <v>105480</v>
      </c>
      <c r="AF31" s="199">
        <v>67480</v>
      </c>
      <c r="AG31" s="199">
        <v>38000</v>
      </c>
      <c r="AH31" s="199">
        <v>37390</v>
      </c>
      <c r="AI31" s="199">
        <v>31890</v>
      </c>
      <c r="AJ31" s="199">
        <v>5500</v>
      </c>
    </row>
    <row r="32" spans="1:36">
      <c r="A32" s="195" t="s">
        <v>144</v>
      </c>
      <c r="B32" s="196" t="s">
        <v>698</v>
      </c>
      <c r="C32" s="192">
        <v>495400</v>
      </c>
      <c r="D32" s="192">
        <v>480900</v>
      </c>
      <c r="E32" s="192">
        <v>233780</v>
      </c>
      <c r="F32" s="192">
        <v>247120</v>
      </c>
      <c r="G32" s="192">
        <v>172900</v>
      </c>
      <c r="H32" s="192">
        <v>60650</v>
      </c>
      <c r="I32" s="192">
        <v>112250</v>
      </c>
      <c r="J32" s="192">
        <v>36710</v>
      </c>
      <c r="K32" s="192">
        <v>5660</v>
      </c>
      <c r="L32" s="192">
        <v>31050</v>
      </c>
      <c r="M32" s="192">
        <v>64460</v>
      </c>
      <c r="N32" s="192">
        <v>46260</v>
      </c>
      <c r="O32" s="192">
        <v>18200</v>
      </c>
      <c r="P32" s="192">
        <v>45790</v>
      </c>
      <c r="Q32" s="192">
        <v>14190</v>
      </c>
      <c r="R32" s="192">
        <v>31600</v>
      </c>
      <c r="S32" s="192">
        <v>5210</v>
      </c>
      <c r="T32" s="192">
        <v>550</v>
      </c>
      <c r="U32" s="192">
        <v>4660</v>
      </c>
      <c r="V32" s="192">
        <v>65620</v>
      </c>
      <c r="W32" s="192">
        <v>48860</v>
      </c>
      <c r="X32" s="192">
        <v>16760</v>
      </c>
      <c r="Y32" s="192">
        <v>9930</v>
      </c>
      <c r="Z32" s="192">
        <v>5000</v>
      </c>
      <c r="AA32" s="192">
        <v>4930</v>
      </c>
      <c r="AB32" s="192">
        <v>19140</v>
      </c>
      <c r="AC32" s="192">
        <v>13800</v>
      </c>
      <c r="AD32" s="192">
        <v>5340</v>
      </c>
      <c r="AE32" s="192">
        <v>41550</v>
      </c>
      <c r="AF32" s="192">
        <v>24080</v>
      </c>
      <c r="AG32" s="192">
        <v>17470</v>
      </c>
      <c r="AH32" s="192">
        <v>19590</v>
      </c>
      <c r="AI32" s="192">
        <v>14730</v>
      </c>
      <c r="AJ32" s="192">
        <v>4860</v>
      </c>
    </row>
    <row r="33" spans="1:36">
      <c r="A33" s="195" t="s">
        <v>147</v>
      </c>
      <c r="B33" s="196" t="s">
        <v>708</v>
      </c>
      <c r="C33" s="192">
        <v>29600</v>
      </c>
      <c r="D33" s="192">
        <v>29600</v>
      </c>
      <c r="E33" s="192">
        <v>16380</v>
      </c>
      <c r="F33" s="192">
        <v>13220</v>
      </c>
      <c r="G33" s="192">
        <v>25660</v>
      </c>
      <c r="H33" s="192">
        <v>15660</v>
      </c>
      <c r="I33" s="192">
        <v>10000</v>
      </c>
      <c r="J33" s="192">
        <v>650</v>
      </c>
      <c r="K33" s="192">
        <v>0</v>
      </c>
      <c r="L33" s="192">
        <v>650</v>
      </c>
      <c r="M33" s="192">
        <v>830</v>
      </c>
      <c r="N33" s="192">
        <v>30</v>
      </c>
      <c r="O33" s="192">
        <v>800</v>
      </c>
      <c r="P33" s="192">
        <v>300</v>
      </c>
      <c r="Q33" s="192">
        <v>0</v>
      </c>
      <c r="R33" s="192">
        <v>300</v>
      </c>
      <c r="S33" s="192">
        <v>290</v>
      </c>
      <c r="T33" s="192">
        <v>0</v>
      </c>
      <c r="U33" s="192">
        <v>290</v>
      </c>
      <c r="V33" s="192">
        <v>200</v>
      </c>
      <c r="W33" s="192">
        <v>0</v>
      </c>
      <c r="X33" s="192">
        <v>200</v>
      </c>
      <c r="Y33" s="192">
        <v>280</v>
      </c>
      <c r="Z33" s="192">
        <v>250</v>
      </c>
      <c r="AA33" s="192">
        <v>30</v>
      </c>
      <c r="AB33" s="192">
        <v>150</v>
      </c>
      <c r="AC33" s="192">
        <v>0</v>
      </c>
      <c r="AD33" s="192">
        <v>150</v>
      </c>
      <c r="AE33" s="192">
        <v>1140</v>
      </c>
      <c r="AF33" s="192">
        <v>440</v>
      </c>
      <c r="AG33" s="192">
        <v>700</v>
      </c>
      <c r="AH33" s="192">
        <v>100</v>
      </c>
      <c r="AI33" s="192">
        <v>0</v>
      </c>
      <c r="AJ33" s="192">
        <v>100</v>
      </c>
    </row>
    <row r="34" spans="1:36">
      <c r="A34" s="195" t="s">
        <v>157</v>
      </c>
      <c r="B34" s="196" t="s">
        <v>710</v>
      </c>
      <c r="C34" s="192">
        <v>3300</v>
      </c>
      <c r="D34" s="192">
        <v>3300</v>
      </c>
      <c r="E34" s="192">
        <v>1840</v>
      </c>
      <c r="F34" s="192">
        <v>1460</v>
      </c>
      <c r="G34" s="192">
        <v>2590</v>
      </c>
      <c r="H34" s="192">
        <v>1840</v>
      </c>
      <c r="I34" s="192">
        <v>750</v>
      </c>
      <c r="J34" s="192">
        <v>100</v>
      </c>
      <c r="K34" s="192">
        <v>0</v>
      </c>
      <c r="L34" s="192">
        <v>100</v>
      </c>
      <c r="M34" s="192">
        <v>200</v>
      </c>
      <c r="N34" s="192">
        <v>0</v>
      </c>
      <c r="O34" s="192">
        <v>200</v>
      </c>
      <c r="P34" s="192">
        <v>200</v>
      </c>
      <c r="Q34" s="192">
        <v>0</v>
      </c>
      <c r="R34" s="192">
        <v>200</v>
      </c>
      <c r="S34" s="192">
        <v>50</v>
      </c>
      <c r="T34" s="192">
        <v>0</v>
      </c>
      <c r="U34" s="192">
        <v>50</v>
      </c>
      <c r="V34" s="192">
        <v>40</v>
      </c>
      <c r="W34" s="192">
        <v>0</v>
      </c>
      <c r="X34" s="192">
        <v>40</v>
      </c>
      <c r="Y34" s="192">
        <v>40</v>
      </c>
      <c r="Z34" s="192">
        <v>0</v>
      </c>
      <c r="AA34" s="192">
        <v>40</v>
      </c>
      <c r="AB34" s="192">
        <v>10</v>
      </c>
      <c r="AC34" s="192">
        <v>0</v>
      </c>
      <c r="AD34" s="192">
        <v>10</v>
      </c>
      <c r="AE34" s="192">
        <v>30</v>
      </c>
      <c r="AF34" s="192">
        <v>0</v>
      </c>
      <c r="AG34" s="192">
        <v>30</v>
      </c>
      <c r="AH34" s="192">
        <v>40</v>
      </c>
      <c r="AI34" s="192">
        <v>0</v>
      </c>
      <c r="AJ34" s="192">
        <v>40</v>
      </c>
    </row>
    <row r="35" spans="1:36">
      <c r="A35" s="195" t="s">
        <v>711</v>
      </c>
      <c r="B35" s="196" t="s">
        <v>701</v>
      </c>
      <c r="C35" s="192">
        <v>141700</v>
      </c>
      <c r="D35" s="192">
        <v>156200</v>
      </c>
      <c r="E35" s="192">
        <v>115000</v>
      </c>
      <c r="F35" s="192">
        <v>41200</v>
      </c>
      <c r="G35" s="192">
        <v>16070</v>
      </c>
      <c r="H35" s="192">
        <v>11070</v>
      </c>
      <c r="I35" s="192">
        <v>5000</v>
      </c>
      <c r="J35" s="192">
        <v>9950</v>
      </c>
      <c r="K35" s="192">
        <v>6750</v>
      </c>
      <c r="L35" s="192">
        <v>3200</v>
      </c>
      <c r="M35" s="192">
        <v>7960</v>
      </c>
      <c r="N35" s="192">
        <v>160</v>
      </c>
      <c r="O35" s="192">
        <v>7800</v>
      </c>
      <c r="P35" s="192">
        <v>9110</v>
      </c>
      <c r="Q35" s="192">
        <v>7210</v>
      </c>
      <c r="R35" s="192">
        <v>1900</v>
      </c>
      <c r="S35" s="192">
        <v>1450</v>
      </c>
      <c r="T35" s="192">
        <v>950</v>
      </c>
      <c r="U35" s="192">
        <v>500</v>
      </c>
      <c r="V35" s="192">
        <v>640</v>
      </c>
      <c r="W35" s="192">
        <v>140</v>
      </c>
      <c r="X35" s="192">
        <v>500</v>
      </c>
      <c r="Y35" s="192">
        <v>7400</v>
      </c>
      <c r="Z35" s="192">
        <v>6900</v>
      </c>
      <c r="AA35" s="192">
        <v>500</v>
      </c>
      <c r="AB35" s="192">
        <v>23200</v>
      </c>
      <c r="AC35" s="192">
        <v>21700</v>
      </c>
      <c r="AD35" s="192">
        <v>1500</v>
      </c>
      <c r="AE35" s="192">
        <v>62760</v>
      </c>
      <c r="AF35" s="192">
        <v>42960</v>
      </c>
      <c r="AG35" s="192">
        <v>19800</v>
      </c>
      <c r="AH35" s="192">
        <v>17660</v>
      </c>
      <c r="AI35" s="192">
        <v>17160</v>
      </c>
      <c r="AJ35" s="192">
        <v>500</v>
      </c>
    </row>
    <row r="36" spans="1:36">
      <c r="A36" s="195" t="s">
        <v>107</v>
      </c>
      <c r="B36" s="196" t="s">
        <v>702</v>
      </c>
      <c r="C36" s="192"/>
      <c r="D36" s="192">
        <v>141740</v>
      </c>
      <c r="E36" s="192">
        <v>112440</v>
      </c>
      <c r="F36" s="192">
        <v>29300</v>
      </c>
      <c r="G36" s="192">
        <v>9000</v>
      </c>
      <c r="H36" s="192">
        <v>9000</v>
      </c>
      <c r="I36" s="192">
        <v>0</v>
      </c>
      <c r="J36" s="192">
        <v>9400</v>
      </c>
      <c r="K36" s="192">
        <v>6700</v>
      </c>
      <c r="L36" s="192">
        <v>2700</v>
      </c>
      <c r="M36" s="192">
        <v>7300</v>
      </c>
      <c r="N36" s="192">
        <v>0</v>
      </c>
      <c r="O36" s="192">
        <v>7300</v>
      </c>
      <c r="P36" s="192">
        <v>7180</v>
      </c>
      <c r="Q36" s="192">
        <v>7180</v>
      </c>
      <c r="R36" s="192">
        <v>0</v>
      </c>
      <c r="S36" s="192">
        <v>900</v>
      </c>
      <c r="T36" s="192">
        <v>900</v>
      </c>
      <c r="U36" s="192">
        <v>0</v>
      </c>
      <c r="V36" s="192">
        <v>0</v>
      </c>
      <c r="W36" s="192">
        <v>0</v>
      </c>
      <c r="X36" s="192">
        <v>0</v>
      </c>
      <c r="Y36" s="192">
        <v>6900</v>
      </c>
      <c r="Z36" s="192">
        <v>6900</v>
      </c>
      <c r="AA36" s="192">
        <v>0</v>
      </c>
      <c r="AB36" s="192">
        <v>21700</v>
      </c>
      <c r="AC36" s="192">
        <v>21700</v>
      </c>
      <c r="AD36" s="192">
        <v>0</v>
      </c>
      <c r="AE36" s="192">
        <v>62200</v>
      </c>
      <c r="AF36" s="192">
        <v>42900</v>
      </c>
      <c r="AG36" s="192">
        <v>19300</v>
      </c>
      <c r="AH36" s="192">
        <v>17160</v>
      </c>
      <c r="AI36" s="192">
        <v>17160</v>
      </c>
      <c r="AJ36" s="192">
        <v>0</v>
      </c>
    </row>
    <row r="37" spans="1:36">
      <c r="A37" s="195" t="s">
        <v>107</v>
      </c>
      <c r="B37" s="196" t="s">
        <v>703</v>
      </c>
      <c r="C37" s="192"/>
      <c r="D37" s="192">
        <v>14460</v>
      </c>
      <c r="E37" s="192">
        <v>2560</v>
      </c>
      <c r="F37" s="192">
        <v>11900</v>
      </c>
      <c r="G37" s="192">
        <v>7070</v>
      </c>
      <c r="H37" s="192">
        <v>2070</v>
      </c>
      <c r="I37" s="192">
        <v>5000</v>
      </c>
      <c r="J37" s="192">
        <v>550</v>
      </c>
      <c r="K37" s="192">
        <v>50</v>
      </c>
      <c r="L37" s="192">
        <v>500</v>
      </c>
      <c r="M37" s="192">
        <v>660</v>
      </c>
      <c r="N37" s="192">
        <v>160</v>
      </c>
      <c r="O37" s="192">
        <v>500</v>
      </c>
      <c r="P37" s="192">
        <v>1930</v>
      </c>
      <c r="Q37" s="192">
        <v>30</v>
      </c>
      <c r="R37" s="192">
        <v>1900</v>
      </c>
      <c r="S37" s="192">
        <v>550</v>
      </c>
      <c r="T37" s="192">
        <v>50</v>
      </c>
      <c r="U37" s="192">
        <v>500</v>
      </c>
      <c r="V37" s="192">
        <v>640</v>
      </c>
      <c r="W37" s="192">
        <v>140</v>
      </c>
      <c r="X37" s="192">
        <v>500</v>
      </c>
      <c r="Y37" s="192">
        <v>500</v>
      </c>
      <c r="Z37" s="192">
        <v>0</v>
      </c>
      <c r="AA37" s="192">
        <v>500</v>
      </c>
      <c r="AB37" s="192">
        <v>1500</v>
      </c>
      <c r="AC37" s="192">
        <v>0</v>
      </c>
      <c r="AD37" s="192">
        <v>1500</v>
      </c>
      <c r="AE37" s="192">
        <v>560</v>
      </c>
      <c r="AF37" s="192">
        <v>60</v>
      </c>
      <c r="AG37" s="192">
        <v>500</v>
      </c>
      <c r="AH37" s="192">
        <v>500</v>
      </c>
      <c r="AI37" s="192">
        <v>0</v>
      </c>
      <c r="AJ37" s="192">
        <v>500</v>
      </c>
    </row>
    <row r="38" spans="1:36">
      <c r="A38" s="193" t="s">
        <v>30</v>
      </c>
      <c r="B38" s="194" t="s">
        <v>712</v>
      </c>
      <c r="C38" s="204">
        <v>74000</v>
      </c>
      <c r="D38" s="189">
        <v>74000</v>
      </c>
      <c r="E38" s="189">
        <v>0</v>
      </c>
      <c r="F38" s="189">
        <v>74000</v>
      </c>
      <c r="G38" s="188">
        <v>51000</v>
      </c>
      <c r="H38" s="192">
        <v>0</v>
      </c>
      <c r="I38" s="192">
        <v>51000</v>
      </c>
      <c r="J38" s="188">
        <v>5400</v>
      </c>
      <c r="K38" s="192">
        <v>0</v>
      </c>
      <c r="L38" s="189">
        <v>5400</v>
      </c>
      <c r="M38" s="188">
        <v>4500</v>
      </c>
      <c r="N38" s="192">
        <v>0</v>
      </c>
      <c r="O38" s="192">
        <v>4500</v>
      </c>
      <c r="P38" s="188">
        <v>4500</v>
      </c>
      <c r="Q38" s="192">
        <v>0</v>
      </c>
      <c r="R38" s="192">
        <v>4500</v>
      </c>
      <c r="S38" s="188">
        <v>1400</v>
      </c>
      <c r="T38" s="192">
        <v>0</v>
      </c>
      <c r="U38" s="192">
        <v>1400</v>
      </c>
      <c r="V38" s="188">
        <v>4000</v>
      </c>
      <c r="W38" s="192">
        <v>0</v>
      </c>
      <c r="X38" s="192">
        <v>4000</v>
      </c>
      <c r="Y38" s="188">
        <v>500</v>
      </c>
      <c r="Z38" s="192">
        <v>0</v>
      </c>
      <c r="AA38" s="189">
        <v>500</v>
      </c>
      <c r="AB38" s="188">
        <v>800</v>
      </c>
      <c r="AC38" s="192">
        <v>0</v>
      </c>
      <c r="AD38" s="189">
        <v>800</v>
      </c>
      <c r="AE38" s="188">
        <v>1500</v>
      </c>
      <c r="AF38" s="192">
        <v>0</v>
      </c>
      <c r="AG38" s="192">
        <v>1500</v>
      </c>
      <c r="AH38" s="188">
        <v>400</v>
      </c>
      <c r="AI38" s="192">
        <v>0</v>
      </c>
      <c r="AJ38" s="189">
        <v>400</v>
      </c>
    </row>
    <row r="39" spans="1:36">
      <c r="A39" s="193" t="s">
        <v>31</v>
      </c>
      <c r="B39" s="194" t="s">
        <v>713</v>
      </c>
      <c r="C39" s="204"/>
      <c r="D39" s="189">
        <v>0</v>
      </c>
      <c r="E39" s="189">
        <v>0</v>
      </c>
      <c r="F39" s="189">
        <v>0</v>
      </c>
      <c r="G39" s="188">
        <v>0</v>
      </c>
      <c r="H39" s="192">
        <v>0</v>
      </c>
      <c r="I39" s="192">
        <v>0</v>
      </c>
      <c r="J39" s="188">
        <v>0</v>
      </c>
      <c r="K39" s="192">
        <v>0</v>
      </c>
      <c r="L39" s="192">
        <v>0</v>
      </c>
      <c r="M39" s="188">
        <v>0</v>
      </c>
      <c r="N39" s="192">
        <v>0</v>
      </c>
      <c r="O39" s="192">
        <v>0</v>
      </c>
      <c r="P39" s="188">
        <v>0</v>
      </c>
      <c r="Q39" s="192">
        <v>0</v>
      </c>
      <c r="R39" s="192">
        <v>0</v>
      </c>
      <c r="S39" s="188">
        <v>0</v>
      </c>
      <c r="T39" s="192">
        <v>0</v>
      </c>
      <c r="U39" s="192">
        <v>0</v>
      </c>
      <c r="V39" s="188">
        <v>0</v>
      </c>
      <c r="W39" s="192">
        <v>0</v>
      </c>
      <c r="X39" s="192">
        <v>0</v>
      </c>
      <c r="Y39" s="188">
        <v>0</v>
      </c>
      <c r="Z39" s="192">
        <v>0</v>
      </c>
      <c r="AA39" s="192">
        <v>0</v>
      </c>
      <c r="AB39" s="188">
        <v>0</v>
      </c>
      <c r="AC39" s="192">
        <v>0</v>
      </c>
      <c r="AD39" s="189">
        <v>0</v>
      </c>
      <c r="AE39" s="188">
        <v>0</v>
      </c>
      <c r="AF39" s="192">
        <v>0</v>
      </c>
      <c r="AG39" s="192">
        <v>0</v>
      </c>
      <c r="AH39" s="188">
        <v>0</v>
      </c>
      <c r="AI39" s="192">
        <v>0</v>
      </c>
      <c r="AJ39" s="192">
        <v>0</v>
      </c>
    </row>
    <row r="40" spans="1:36">
      <c r="A40" s="193" t="s">
        <v>198</v>
      </c>
      <c r="B40" s="194" t="s">
        <v>714</v>
      </c>
      <c r="C40" s="204">
        <v>3600</v>
      </c>
      <c r="D40" s="189">
        <v>3600</v>
      </c>
      <c r="E40" s="189">
        <v>0</v>
      </c>
      <c r="F40" s="189">
        <v>3600</v>
      </c>
      <c r="G40" s="188">
        <v>3110</v>
      </c>
      <c r="H40" s="192">
        <v>0</v>
      </c>
      <c r="I40" s="192">
        <v>3110</v>
      </c>
      <c r="J40" s="188">
        <v>200</v>
      </c>
      <c r="K40" s="192">
        <v>0</v>
      </c>
      <c r="L40" s="189">
        <v>200</v>
      </c>
      <c r="M40" s="188">
        <v>70</v>
      </c>
      <c r="N40" s="192">
        <v>0</v>
      </c>
      <c r="O40" s="192">
        <v>70</v>
      </c>
      <c r="P40" s="188">
        <v>100</v>
      </c>
      <c r="Q40" s="192">
        <v>0</v>
      </c>
      <c r="R40" s="192">
        <v>100</v>
      </c>
      <c r="S40" s="188">
        <v>20</v>
      </c>
      <c r="T40" s="192">
        <v>0</v>
      </c>
      <c r="U40" s="192">
        <v>20</v>
      </c>
      <c r="V40" s="188">
        <v>30</v>
      </c>
      <c r="W40" s="192">
        <v>0</v>
      </c>
      <c r="X40" s="192">
        <v>30</v>
      </c>
      <c r="Y40" s="188">
        <v>0</v>
      </c>
      <c r="Z40" s="192">
        <v>0</v>
      </c>
      <c r="AA40" s="192">
        <v>0</v>
      </c>
      <c r="AB40" s="188">
        <v>30</v>
      </c>
      <c r="AC40" s="192">
        <v>0</v>
      </c>
      <c r="AD40" s="189">
        <v>30</v>
      </c>
      <c r="AE40" s="188">
        <v>40</v>
      </c>
      <c r="AF40" s="192">
        <v>0</v>
      </c>
      <c r="AG40" s="192">
        <v>40</v>
      </c>
      <c r="AH40" s="188">
        <v>0</v>
      </c>
      <c r="AI40" s="192">
        <v>0</v>
      </c>
      <c r="AJ40" s="189">
        <v>0</v>
      </c>
    </row>
    <row r="41" spans="1:36">
      <c r="A41" s="193" t="s">
        <v>33</v>
      </c>
      <c r="B41" s="194" t="s">
        <v>715</v>
      </c>
      <c r="C41" s="204">
        <v>87000</v>
      </c>
      <c r="D41" s="189">
        <v>87000</v>
      </c>
      <c r="E41" s="189">
        <v>26000</v>
      </c>
      <c r="F41" s="189">
        <v>61000</v>
      </c>
      <c r="G41" s="188">
        <v>59810</v>
      </c>
      <c r="H41" s="189">
        <v>22810</v>
      </c>
      <c r="I41" s="189">
        <v>37000</v>
      </c>
      <c r="J41" s="188">
        <v>6600</v>
      </c>
      <c r="K41" s="189">
        <v>100</v>
      </c>
      <c r="L41" s="189">
        <v>6500</v>
      </c>
      <c r="M41" s="188">
        <v>4160</v>
      </c>
      <c r="N41" s="189">
        <v>160</v>
      </c>
      <c r="O41" s="189">
        <v>4000</v>
      </c>
      <c r="P41" s="188">
        <v>4600</v>
      </c>
      <c r="Q41" s="189">
        <v>400</v>
      </c>
      <c r="R41" s="189">
        <v>4200</v>
      </c>
      <c r="S41" s="188">
        <v>1200</v>
      </c>
      <c r="T41" s="189">
        <v>200</v>
      </c>
      <c r="U41" s="189">
        <v>1000</v>
      </c>
      <c r="V41" s="188">
        <v>5000</v>
      </c>
      <c r="W41" s="189">
        <v>1200</v>
      </c>
      <c r="X41" s="189">
        <v>3800</v>
      </c>
      <c r="Y41" s="188">
        <v>1200</v>
      </c>
      <c r="Z41" s="189">
        <v>200</v>
      </c>
      <c r="AA41" s="189">
        <v>1000</v>
      </c>
      <c r="AB41" s="188">
        <v>1400</v>
      </c>
      <c r="AC41" s="189">
        <v>400</v>
      </c>
      <c r="AD41" s="189">
        <v>1000</v>
      </c>
      <c r="AE41" s="188">
        <v>2450</v>
      </c>
      <c r="AF41" s="189">
        <v>450</v>
      </c>
      <c r="AG41" s="189">
        <v>2000</v>
      </c>
      <c r="AH41" s="188">
        <v>580</v>
      </c>
      <c r="AI41" s="189">
        <v>80</v>
      </c>
      <c r="AJ41" s="189">
        <v>500</v>
      </c>
    </row>
    <row r="42" spans="1:36">
      <c r="A42" s="193" t="s">
        <v>34</v>
      </c>
      <c r="B42" s="194" t="s">
        <v>716</v>
      </c>
      <c r="C42" s="189">
        <v>255000</v>
      </c>
      <c r="D42" s="189">
        <v>255000</v>
      </c>
      <c r="E42" s="189">
        <v>243000</v>
      </c>
      <c r="F42" s="189">
        <v>12000</v>
      </c>
      <c r="G42" s="188">
        <v>192000</v>
      </c>
      <c r="H42" s="189">
        <v>192000</v>
      </c>
      <c r="I42" s="189">
        <v>0</v>
      </c>
      <c r="J42" s="188">
        <v>51000</v>
      </c>
      <c r="K42" s="189">
        <v>51000</v>
      </c>
      <c r="L42" s="189">
        <v>0</v>
      </c>
      <c r="M42" s="188">
        <v>12000</v>
      </c>
      <c r="N42" s="189">
        <v>0</v>
      </c>
      <c r="O42" s="189">
        <v>12000</v>
      </c>
      <c r="P42" s="188">
        <v>0</v>
      </c>
      <c r="Q42" s="189">
        <v>0</v>
      </c>
      <c r="R42" s="189">
        <v>0</v>
      </c>
      <c r="S42" s="188">
        <v>0</v>
      </c>
      <c r="T42" s="189">
        <v>0</v>
      </c>
      <c r="U42" s="189">
        <v>0</v>
      </c>
      <c r="V42" s="188">
        <v>0</v>
      </c>
      <c r="W42" s="189">
        <v>0</v>
      </c>
      <c r="X42" s="189">
        <v>0</v>
      </c>
      <c r="Y42" s="188">
        <v>0</v>
      </c>
      <c r="Z42" s="189">
        <v>0</v>
      </c>
      <c r="AA42" s="189">
        <v>0</v>
      </c>
      <c r="AB42" s="188">
        <v>0</v>
      </c>
      <c r="AC42" s="189">
        <v>0</v>
      </c>
      <c r="AD42" s="189">
        <v>0</v>
      </c>
      <c r="AE42" s="188">
        <v>0</v>
      </c>
      <c r="AF42" s="189">
        <v>0</v>
      </c>
      <c r="AG42" s="189">
        <v>0</v>
      </c>
      <c r="AH42" s="188">
        <v>0</v>
      </c>
      <c r="AI42" s="189">
        <v>0</v>
      </c>
      <c r="AJ42" s="189">
        <v>0</v>
      </c>
    </row>
    <row r="43" spans="1:36">
      <c r="A43" s="195" t="s">
        <v>66</v>
      </c>
      <c r="B43" s="196" t="s">
        <v>717</v>
      </c>
      <c r="C43" s="201">
        <v>160100</v>
      </c>
      <c r="D43" s="192">
        <v>160100</v>
      </c>
      <c r="E43" s="192">
        <v>152600</v>
      </c>
      <c r="F43" s="192">
        <v>7500</v>
      </c>
      <c r="G43" s="206">
        <v>120600</v>
      </c>
      <c r="H43" s="192">
        <v>120600</v>
      </c>
      <c r="I43" s="192">
        <v>0</v>
      </c>
      <c r="J43" s="206">
        <v>32000</v>
      </c>
      <c r="K43" s="192">
        <v>32000</v>
      </c>
      <c r="L43" s="192">
        <v>0</v>
      </c>
      <c r="M43" s="206">
        <v>7500</v>
      </c>
      <c r="N43" s="192">
        <v>0</v>
      </c>
      <c r="O43" s="192">
        <v>7500</v>
      </c>
      <c r="P43" s="206">
        <v>0</v>
      </c>
      <c r="Q43" s="192">
        <v>0</v>
      </c>
      <c r="R43" s="192">
        <v>0</v>
      </c>
      <c r="S43" s="206">
        <v>0</v>
      </c>
      <c r="T43" s="192">
        <v>0</v>
      </c>
      <c r="U43" s="192">
        <v>0</v>
      </c>
      <c r="V43" s="206">
        <v>0</v>
      </c>
      <c r="W43" s="192">
        <v>0</v>
      </c>
      <c r="X43" s="192">
        <v>0</v>
      </c>
      <c r="Y43" s="206">
        <v>0</v>
      </c>
      <c r="Z43" s="192">
        <v>0</v>
      </c>
      <c r="AA43" s="192">
        <v>0</v>
      </c>
      <c r="AB43" s="206">
        <v>0</v>
      </c>
      <c r="AC43" s="192">
        <v>0</v>
      </c>
      <c r="AD43" s="192">
        <v>0</v>
      </c>
      <c r="AE43" s="206">
        <v>0</v>
      </c>
      <c r="AF43" s="192">
        <v>0</v>
      </c>
      <c r="AG43" s="192">
        <v>0</v>
      </c>
      <c r="AH43" s="206">
        <v>0</v>
      </c>
      <c r="AI43" s="192">
        <v>0</v>
      </c>
      <c r="AJ43" s="192">
        <v>0</v>
      </c>
    </row>
    <row r="44" spans="1:36">
      <c r="A44" s="195" t="s">
        <v>66</v>
      </c>
      <c r="B44" s="196" t="s">
        <v>718</v>
      </c>
      <c r="C44" s="201">
        <v>94900</v>
      </c>
      <c r="D44" s="192">
        <v>94900</v>
      </c>
      <c r="E44" s="192">
        <v>90400</v>
      </c>
      <c r="F44" s="192">
        <v>4500</v>
      </c>
      <c r="G44" s="206">
        <v>71400</v>
      </c>
      <c r="H44" s="192">
        <v>71400</v>
      </c>
      <c r="I44" s="192">
        <v>0</v>
      </c>
      <c r="J44" s="206">
        <v>19000</v>
      </c>
      <c r="K44" s="192">
        <v>19000</v>
      </c>
      <c r="L44" s="192">
        <v>0</v>
      </c>
      <c r="M44" s="206">
        <v>4500</v>
      </c>
      <c r="N44" s="192">
        <v>0</v>
      </c>
      <c r="O44" s="192">
        <v>4500</v>
      </c>
      <c r="P44" s="206">
        <v>0</v>
      </c>
      <c r="Q44" s="192">
        <v>0</v>
      </c>
      <c r="R44" s="192">
        <v>0</v>
      </c>
      <c r="S44" s="206">
        <v>0</v>
      </c>
      <c r="T44" s="192">
        <v>0</v>
      </c>
      <c r="U44" s="192">
        <v>0</v>
      </c>
      <c r="V44" s="206">
        <v>0</v>
      </c>
      <c r="W44" s="192">
        <v>0</v>
      </c>
      <c r="X44" s="192">
        <v>0</v>
      </c>
      <c r="Y44" s="206">
        <v>0</v>
      </c>
      <c r="Z44" s="192">
        <v>0</v>
      </c>
      <c r="AA44" s="192">
        <v>0</v>
      </c>
      <c r="AB44" s="206">
        <v>0</v>
      </c>
      <c r="AC44" s="192">
        <v>0</v>
      </c>
      <c r="AD44" s="192">
        <v>0</v>
      </c>
      <c r="AE44" s="206">
        <v>0</v>
      </c>
      <c r="AF44" s="192">
        <v>0</v>
      </c>
      <c r="AG44" s="192">
        <v>0</v>
      </c>
      <c r="AH44" s="206">
        <v>0</v>
      </c>
      <c r="AI44" s="192">
        <v>0</v>
      </c>
      <c r="AJ44" s="192">
        <v>0</v>
      </c>
    </row>
    <row r="45" spans="1:36">
      <c r="A45" s="193" t="s">
        <v>272</v>
      </c>
      <c r="B45" s="194" t="s">
        <v>719</v>
      </c>
      <c r="C45" s="204">
        <v>57800</v>
      </c>
      <c r="D45" s="204">
        <v>57800</v>
      </c>
      <c r="E45" s="204">
        <v>32200</v>
      </c>
      <c r="F45" s="204">
        <v>25600</v>
      </c>
      <c r="G45" s="188">
        <v>36445</v>
      </c>
      <c r="H45" s="189">
        <v>25445</v>
      </c>
      <c r="I45" s="189">
        <v>11000</v>
      </c>
      <c r="J45" s="188">
        <v>3040</v>
      </c>
      <c r="K45" s="189">
        <v>40</v>
      </c>
      <c r="L45" s="189">
        <v>3000</v>
      </c>
      <c r="M45" s="188">
        <v>1540</v>
      </c>
      <c r="N45" s="189">
        <v>40</v>
      </c>
      <c r="O45" s="189">
        <v>1500</v>
      </c>
      <c r="P45" s="188">
        <v>10100</v>
      </c>
      <c r="Q45" s="189">
        <v>6400</v>
      </c>
      <c r="R45" s="189">
        <v>3700</v>
      </c>
      <c r="S45" s="188">
        <v>1240</v>
      </c>
      <c r="T45" s="189">
        <v>40</v>
      </c>
      <c r="U45" s="189">
        <v>1200</v>
      </c>
      <c r="V45" s="188">
        <v>1250</v>
      </c>
      <c r="W45" s="189">
        <v>50</v>
      </c>
      <c r="X45" s="189">
        <v>1200</v>
      </c>
      <c r="Y45" s="188">
        <v>940</v>
      </c>
      <c r="Z45" s="189">
        <v>40</v>
      </c>
      <c r="AA45" s="189">
        <v>900</v>
      </c>
      <c r="AB45" s="188">
        <v>1520</v>
      </c>
      <c r="AC45" s="189">
        <v>20</v>
      </c>
      <c r="AD45" s="189">
        <v>1500</v>
      </c>
      <c r="AE45" s="188">
        <v>1110</v>
      </c>
      <c r="AF45" s="189">
        <v>110</v>
      </c>
      <c r="AG45" s="189">
        <v>1000</v>
      </c>
      <c r="AH45" s="188">
        <v>615</v>
      </c>
      <c r="AI45" s="189">
        <v>15</v>
      </c>
      <c r="AJ45" s="189">
        <v>600</v>
      </c>
    </row>
    <row r="46" spans="1:36">
      <c r="A46" s="202" t="s">
        <v>64</v>
      </c>
      <c r="B46" s="196" t="s">
        <v>795</v>
      </c>
      <c r="C46" s="201">
        <v>11800</v>
      </c>
      <c r="D46" s="192">
        <v>11800</v>
      </c>
      <c r="E46" s="192">
        <v>11800</v>
      </c>
      <c r="F46" s="192">
        <v>0</v>
      </c>
      <c r="G46" s="206">
        <v>11800</v>
      </c>
      <c r="H46" s="192">
        <v>11800</v>
      </c>
      <c r="I46" s="192">
        <v>0</v>
      </c>
      <c r="J46" s="206">
        <v>0</v>
      </c>
      <c r="K46" s="192">
        <v>0</v>
      </c>
      <c r="L46" s="192">
        <v>0</v>
      </c>
      <c r="M46" s="206">
        <v>0</v>
      </c>
      <c r="N46" s="192">
        <v>0</v>
      </c>
      <c r="O46" s="192">
        <v>0</v>
      </c>
      <c r="P46" s="206">
        <v>0</v>
      </c>
      <c r="Q46" s="192">
        <v>0</v>
      </c>
      <c r="R46" s="192">
        <v>0</v>
      </c>
      <c r="S46" s="206">
        <v>0</v>
      </c>
      <c r="T46" s="192">
        <v>0</v>
      </c>
      <c r="U46" s="192">
        <v>0</v>
      </c>
      <c r="V46" s="206">
        <v>0</v>
      </c>
      <c r="W46" s="192">
        <v>0</v>
      </c>
      <c r="X46" s="192">
        <v>0</v>
      </c>
      <c r="Y46" s="206">
        <v>0</v>
      </c>
      <c r="Z46" s="192">
        <v>0</v>
      </c>
      <c r="AA46" s="192">
        <v>0</v>
      </c>
      <c r="AB46" s="206">
        <v>0</v>
      </c>
      <c r="AC46" s="192">
        <v>0</v>
      </c>
      <c r="AD46" s="192">
        <v>0</v>
      </c>
      <c r="AE46" s="206">
        <v>0</v>
      </c>
      <c r="AF46" s="192">
        <v>0</v>
      </c>
      <c r="AG46" s="192">
        <v>0</v>
      </c>
      <c r="AH46" s="206">
        <v>0</v>
      </c>
      <c r="AI46" s="192">
        <v>0</v>
      </c>
      <c r="AJ46" s="192">
        <v>0</v>
      </c>
    </row>
    <row r="47" spans="1:36">
      <c r="A47" s="202" t="s">
        <v>74</v>
      </c>
      <c r="B47" s="196" t="s">
        <v>796</v>
      </c>
      <c r="C47" s="201">
        <v>46000</v>
      </c>
      <c r="D47" s="201">
        <v>46000</v>
      </c>
      <c r="E47" s="201">
        <v>20400</v>
      </c>
      <c r="F47" s="201">
        <v>25600</v>
      </c>
      <c r="G47" s="201">
        <v>24645</v>
      </c>
      <c r="H47" s="192">
        <v>13645</v>
      </c>
      <c r="I47" s="192">
        <v>11000</v>
      </c>
      <c r="J47" s="201">
        <v>3040</v>
      </c>
      <c r="K47" s="192">
        <v>40</v>
      </c>
      <c r="L47" s="192">
        <v>3000</v>
      </c>
      <c r="M47" s="201">
        <v>1540</v>
      </c>
      <c r="N47" s="192">
        <v>40</v>
      </c>
      <c r="O47" s="192">
        <v>1500</v>
      </c>
      <c r="P47" s="201">
        <v>10100</v>
      </c>
      <c r="Q47" s="192">
        <v>6400</v>
      </c>
      <c r="R47" s="192">
        <v>3700</v>
      </c>
      <c r="S47" s="201">
        <v>1240</v>
      </c>
      <c r="T47" s="192">
        <v>40</v>
      </c>
      <c r="U47" s="192">
        <v>1200</v>
      </c>
      <c r="V47" s="201">
        <v>1250</v>
      </c>
      <c r="W47" s="192">
        <v>50</v>
      </c>
      <c r="X47" s="192">
        <v>1200</v>
      </c>
      <c r="Y47" s="201">
        <v>940</v>
      </c>
      <c r="Z47" s="192">
        <v>40</v>
      </c>
      <c r="AA47" s="192">
        <v>900</v>
      </c>
      <c r="AB47" s="201">
        <v>1520</v>
      </c>
      <c r="AC47" s="192">
        <v>20</v>
      </c>
      <c r="AD47" s="192">
        <v>1500</v>
      </c>
      <c r="AE47" s="201">
        <v>1110</v>
      </c>
      <c r="AF47" s="192">
        <v>110</v>
      </c>
      <c r="AG47" s="192">
        <v>1000</v>
      </c>
      <c r="AH47" s="201">
        <v>615</v>
      </c>
      <c r="AI47" s="192">
        <v>15</v>
      </c>
      <c r="AJ47" s="192">
        <v>600</v>
      </c>
    </row>
    <row r="48" spans="1:36">
      <c r="A48" s="195" t="s">
        <v>66</v>
      </c>
      <c r="B48" s="196" t="s">
        <v>722</v>
      </c>
      <c r="C48" s="201">
        <v>9000</v>
      </c>
      <c r="D48" s="192">
        <v>9000</v>
      </c>
      <c r="E48" s="192">
        <v>810</v>
      </c>
      <c r="F48" s="192">
        <v>8190</v>
      </c>
      <c r="G48" s="206">
        <v>4290</v>
      </c>
      <c r="H48" s="192">
        <v>790</v>
      </c>
      <c r="I48" s="192">
        <v>3500</v>
      </c>
      <c r="J48" s="206">
        <v>600</v>
      </c>
      <c r="K48" s="192">
        <v>0</v>
      </c>
      <c r="L48" s="192">
        <v>600</v>
      </c>
      <c r="M48" s="206">
        <v>200</v>
      </c>
      <c r="N48" s="192">
        <v>0</v>
      </c>
      <c r="O48" s="192">
        <v>200</v>
      </c>
      <c r="P48" s="206">
        <v>1120</v>
      </c>
      <c r="Q48" s="192">
        <v>20</v>
      </c>
      <c r="R48" s="192">
        <v>1100</v>
      </c>
      <c r="S48" s="206">
        <v>450</v>
      </c>
      <c r="T48" s="192">
        <v>0</v>
      </c>
      <c r="U48" s="192">
        <v>450</v>
      </c>
      <c r="V48" s="206">
        <v>300</v>
      </c>
      <c r="W48" s="192">
        <v>0</v>
      </c>
      <c r="X48" s="192">
        <v>300</v>
      </c>
      <c r="Y48" s="206">
        <v>500</v>
      </c>
      <c r="Z48" s="192">
        <v>0</v>
      </c>
      <c r="AA48" s="192">
        <v>500</v>
      </c>
      <c r="AB48" s="206">
        <v>700</v>
      </c>
      <c r="AC48" s="192">
        <v>0</v>
      </c>
      <c r="AD48" s="192">
        <v>700</v>
      </c>
      <c r="AE48" s="206">
        <v>500</v>
      </c>
      <c r="AF48" s="192">
        <v>0</v>
      </c>
      <c r="AG48" s="192">
        <v>500</v>
      </c>
      <c r="AH48" s="206">
        <v>340</v>
      </c>
      <c r="AI48" s="192">
        <v>0</v>
      </c>
      <c r="AJ48" s="192">
        <v>340</v>
      </c>
    </row>
    <row r="49" spans="1:36">
      <c r="A49" s="195" t="s">
        <v>66</v>
      </c>
      <c r="B49" s="196" t="s">
        <v>723</v>
      </c>
      <c r="C49" s="201"/>
      <c r="D49" s="192">
        <v>8000</v>
      </c>
      <c r="E49" s="192">
        <v>1410</v>
      </c>
      <c r="F49" s="192">
        <v>6590</v>
      </c>
      <c r="G49" s="206">
        <v>4645</v>
      </c>
      <c r="H49" s="192">
        <v>1045</v>
      </c>
      <c r="I49" s="192">
        <v>3600</v>
      </c>
      <c r="J49" s="206">
        <v>690</v>
      </c>
      <c r="K49" s="192">
        <v>40</v>
      </c>
      <c r="L49" s="192">
        <v>650</v>
      </c>
      <c r="M49" s="206">
        <v>560</v>
      </c>
      <c r="N49" s="192">
        <v>40</v>
      </c>
      <c r="O49" s="192">
        <v>520</v>
      </c>
      <c r="P49" s="206">
        <v>700</v>
      </c>
      <c r="Q49" s="192">
        <v>100</v>
      </c>
      <c r="R49" s="192">
        <v>600</v>
      </c>
      <c r="S49" s="206">
        <v>270</v>
      </c>
      <c r="T49" s="192">
        <v>0</v>
      </c>
      <c r="U49" s="192">
        <v>270</v>
      </c>
      <c r="V49" s="206">
        <v>340</v>
      </c>
      <c r="W49" s="192">
        <v>50</v>
      </c>
      <c r="X49" s="192">
        <v>290</v>
      </c>
      <c r="Y49" s="206">
        <v>105</v>
      </c>
      <c r="Z49" s="192">
        <v>25</v>
      </c>
      <c r="AA49" s="192">
        <v>80</v>
      </c>
      <c r="AB49" s="206">
        <v>170</v>
      </c>
      <c r="AC49" s="192">
        <v>0</v>
      </c>
      <c r="AD49" s="192">
        <v>170</v>
      </c>
      <c r="AE49" s="206">
        <v>360</v>
      </c>
      <c r="AF49" s="192">
        <v>110</v>
      </c>
      <c r="AG49" s="192">
        <v>250</v>
      </c>
      <c r="AH49" s="206">
        <v>160</v>
      </c>
      <c r="AI49" s="192">
        <v>0</v>
      </c>
      <c r="AJ49" s="192">
        <v>160</v>
      </c>
    </row>
    <row r="50" spans="1:36">
      <c r="A50" s="195" t="s">
        <v>66</v>
      </c>
      <c r="B50" s="196" t="s">
        <v>724</v>
      </c>
      <c r="C50" s="201"/>
      <c r="D50" s="192">
        <v>29000</v>
      </c>
      <c r="E50" s="192">
        <v>18180</v>
      </c>
      <c r="F50" s="192">
        <v>10820</v>
      </c>
      <c r="G50" s="206">
        <v>15710</v>
      </c>
      <c r="H50" s="206">
        <v>11810</v>
      </c>
      <c r="I50" s="206">
        <v>3900</v>
      </c>
      <c r="J50" s="206">
        <v>1750</v>
      </c>
      <c r="K50" s="206">
        <v>0</v>
      </c>
      <c r="L50" s="206">
        <v>1750</v>
      </c>
      <c r="M50" s="206">
        <v>780</v>
      </c>
      <c r="N50" s="206">
        <v>0</v>
      </c>
      <c r="O50" s="206">
        <v>780</v>
      </c>
      <c r="P50" s="206">
        <v>8280</v>
      </c>
      <c r="Q50" s="206">
        <v>6280</v>
      </c>
      <c r="R50" s="206">
        <v>2000</v>
      </c>
      <c r="S50" s="206">
        <v>520</v>
      </c>
      <c r="T50" s="206">
        <v>40</v>
      </c>
      <c r="U50" s="206">
        <v>480</v>
      </c>
      <c r="V50" s="206">
        <v>610</v>
      </c>
      <c r="W50" s="206">
        <v>0</v>
      </c>
      <c r="X50" s="206">
        <v>610</v>
      </c>
      <c r="Y50" s="206">
        <v>335</v>
      </c>
      <c r="Z50" s="206">
        <v>15</v>
      </c>
      <c r="AA50" s="206">
        <v>320</v>
      </c>
      <c r="AB50" s="206">
        <v>650</v>
      </c>
      <c r="AC50" s="206">
        <v>20</v>
      </c>
      <c r="AD50" s="206">
        <v>630</v>
      </c>
      <c r="AE50" s="206">
        <v>250</v>
      </c>
      <c r="AF50" s="206">
        <v>0</v>
      </c>
      <c r="AG50" s="206">
        <v>250</v>
      </c>
      <c r="AH50" s="206">
        <v>115</v>
      </c>
      <c r="AI50" s="206">
        <v>15</v>
      </c>
      <c r="AJ50" s="206">
        <v>100</v>
      </c>
    </row>
    <row r="51" spans="1:36" ht="38.25">
      <c r="A51" s="195"/>
      <c r="B51" s="196" t="s">
        <v>797</v>
      </c>
      <c r="C51" s="201">
        <v>6000</v>
      </c>
      <c r="D51" s="192">
        <v>6000</v>
      </c>
      <c r="E51" s="192">
        <v>6000</v>
      </c>
      <c r="F51" s="192">
        <v>0</v>
      </c>
      <c r="G51" s="206"/>
      <c r="H51" s="192">
        <v>0</v>
      </c>
      <c r="I51" s="192">
        <v>0</v>
      </c>
      <c r="J51" s="206"/>
      <c r="K51" s="192">
        <v>0</v>
      </c>
      <c r="L51" s="192">
        <v>0</v>
      </c>
      <c r="M51" s="206"/>
      <c r="N51" s="192">
        <v>0</v>
      </c>
      <c r="O51" s="192">
        <v>0</v>
      </c>
      <c r="P51" s="206">
        <v>6000</v>
      </c>
      <c r="Q51" s="192">
        <v>6000</v>
      </c>
      <c r="R51" s="192">
        <v>0</v>
      </c>
      <c r="S51" s="206"/>
      <c r="T51" s="192">
        <v>0</v>
      </c>
      <c r="U51" s="192">
        <v>0</v>
      </c>
      <c r="V51" s="206"/>
      <c r="W51" s="192">
        <v>0</v>
      </c>
      <c r="X51" s="192">
        <v>0</v>
      </c>
      <c r="Y51" s="206"/>
      <c r="Z51" s="192">
        <v>0</v>
      </c>
      <c r="AA51" s="192">
        <v>0</v>
      </c>
      <c r="AB51" s="206"/>
      <c r="AC51" s="192">
        <v>0</v>
      </c>
      <c r="AD51" s="192">
        <v>0</v>
      </c>
      <c r="AE51" s="206"/>
      <c r="AF51" s="192">
        <v>0</v>
      </c>
      <c r="AG51" s="192">
        <v>0</v>
      </c>
      <c r="AH51" s="206"/>
      <c r="AI51" s="192">
        <v>0</v>
      </c>
      <c r="AJ51" s="192">
        <v>0</v>
      </c>
    </row>
    <row r="52" spans="1:36">
      <c r="A52" s="193" t="s">
        <v>35</v>
      </c>
      <c r="B52" s="194" t="s">
        <v>726</v>
      </c>
      <c r="C52" s="204">
        <v>300000</v>
      </c>
      <c r="D52" s="189">
        <v>300000</v>
      </c>
      <c r="E52" s="189">
        <v>112800</v>
      </c>
      <c r="F52" s="189">
        <v>187200</v>
      </c>
      <c r="G52" s="188">
        <v>185800</v>
      </c>
      <c r="H52" s="189">
        <v>105800</v>
      </c>
      <c r="I52" s="189">
        <v>80000</v>
      </c>
      <c r="J52" s="188">
        <v>11000</v>
      </c>
      <c r="K52" s="189">
        <v>0</v>
      </c>
      <c r="L52" s="189">
        <v>11000</v>
      </c>
      <c r="M52" s="188">
        <v>3500</v>
      </c>
      <c r="N52" s="189">
        <v>0</v>
      </c>
      <c r="O52" s="189">
        <v>3500</v>
      </c>
      <c r="P52" s="188">
        <v>27000</v>
      </c>
      <c r="Q52" s="189">
        <v>7000</v>
      </c>
      <c r="R52" s="189">
        <v>20000</v>
      </c>
      <c r="S52" s="188">
        <v>9000</v>
      </c>
      <c r="T52" s="189">
        <v>0</v>
      </c>
      <c r="U52" s="189">
        <v>9000</v>
      </c>
      <c r="V52" s="188">
        <v>3000</v>
      </c>
      <c r="W52" s="189">
        <v>0</v>
      </c>
      <c r="X52" s="189">
        <v>3000</v>
      </c>
      <c r="Y52" s="188">
        <v>5000</v>
      </c>
      <c r="Z52" s="189">
        <v>0</v>
      </c>
      <c r="AA52" s="189">
        <v>5000</v>
      </c>
      <c r="AB52" s="188">
        <v>200</v>
      </c>
      <c r="AC52" s="189">
        <v>0</v>
      </c>
      <c r="AD52" s="189">
        <v>200</v>
      </c>
      <c r="AE52" s="188">
        <v>55000</v>
      </c>
      <c r="AF52" s="189">
        <v>0</v>
      </c>
      <c r="AG52" s="189">
        <v>55000</v>
      </c>
      <c r="AH52" s="188">
        <v>500</v>
      </c>
      <c r="AI52" s="189">
        <v>0</v>
      </c>
      <c r="AJ52" s="189">
        <v>500</v>
      </c>
    </row>
    <row r="53" spans="1:36">
      <c r="A53" s="195" t="s">
        <v>66</v>
      </c>
      <c r="B53" s="196" t="s">
        <v>798</v>
      </c>
      <c r="C53" s="192"/>
      <c r="D53" s="192">
        <v>105800</v>
      </c>
      <c r="E53" s="192">
        <v>105800</v>
      </c>
      <c r="F53" s="192">
        <v>0</v>
      </c>
      <c r="G53" s="206">
        <v>105800</v>
      </c>
      <c r="H53" s="206">
        <v>105800</v>
      </c>
      <c r="I53" s="206"/>
      <c r="J53" s="206">
        <v>0</v>
      </c>
      <c r="K53" s="206">
        <v>0</v>
      </c>
      <c r="L53" s="206">
        <v>0</v>
      </c>
      <c r="M53" s="206">
        <v>0</v>
      </c>
      <c r="N53" s="206">
        <v>0</v>
      </c>
      <c r="O53" s="206">
        <v>0</v>
      </c>
      <c r="P53" s="206">
        <v>0</v>
      </c>
      <c r="Q53" s="206">
        <v>0</v>
      </c>
      <c r="R53" s="206">
        <v>0</v>
      </c>
      <c r="S53" s="206">
        <v>0</v>
      </c>
      <c r="T53" s="206">
        <v>0</v>
      </c>
      <c r="U53" s="206">
        <v>0</v>
      </c>
      <c r="V53" s="206">
        <v>0</v>
      </c>
      <c r="W53" s="206">
        <v>0</v>
      </c>
      <c r="X53" s="206">
        <v>0</v>
      </c>
      <c r="Y53" s="206">
        <v>0</v>
      </c>
      <c r="Z53" s="206">
        <v>0</v>
      </c>
      <c r="AA53" s="206">
        <v>0</v>
      </c>
      <c r="AB53" s="206">
        <v>0</v>
      </c>
      <c r="AC53" s="206">
        <v>0</v>
      </c>
      <c r="AD53" s="206">
        <v>0</v>
      </c>
      <c r="AE53" s="206">
        <v>0</v>
      </c>
      <c r="AF53" s="206">
        <v>0</v>
      </c>
      <c r="AG53" s="206">
        <v>0</v>
      </c>
      <c r="AH53" s="206">
        <v>0</v>
      </c>
      <c r="AI53" s="206">
        <v>0</v>
      </c>
      <c r="AJ53" s="206">
        <v>0</v>
      </c>
    </row>
    <row r="54" spans="1:36">
      <c r="A54" s="195" t="s">
        <v>66</v>
      </c>
      <c r="B54" s="196" t="s">
        <v>728</v>
      </c>
      <c r="C54" s="192"/>
      <c r="D54" s="192">
        <v>194200</v>
      </c>
      <c r="E54" s="192">
        <v>7000</v>
      </c>
      <c r="F54" s="192">
        <v>187200</v>
      </c>
      <c r="G54" s="206">
        <v>80000</v>
      </c>
      <c r="H54" s="206"/>
      <c r="I54" s="206">
        <v>80000</v>
      </c>
      <c r="J54" s="206">
        <v>11000</v>
      </c>
      <c r="K54" s="206">
        <v>0</v>
      </c>
      <c r="L54" s="206">
        <v>11000</v>
      </c>
      <c r="M54" s="206">
        <v>3500</v>
      </c>
      <c r="N54" s="206">
        <v>0</v>
      </c>
      <c r="O54" s="206">
        <v>3500</v>
      </c>
      <c r="P54" s="206">
        <v>27000</v>
      </c>
      <c r="Q54" s="206">
        <v>7000</v>
      </c>
      <c r="R54" s="206">
        <v>20000</v>
      </c>
      <c r="S54" s="206">
        <v>9000</v>
      </c>
      <c r="T54" s="206">
        <v>0</v>
      </c>
      <c r="U54" s="206">
        <v>9000</v>
      </c>
      <c r="V54" s="206">
        <v>3000</v>
      </c>
      <c r="W54" s="206">
        <v>0</v>
      </c>
      <c r="X54" s="206">
        <v>3000</v>
      </c>
      <c r="Y54" s="206">
        <v>5000</v>
      </c>
      <c r="Z54" s="206">
        <v>0</v>
      </c>
      <c r="AA54" s="206">
        <v>5000</v>
      </c>
      <c r="AB54" s="206">
        <v>200</v>
      </c>
      <c r="AC54" s="206">
        <v>0</v>
      </c>
      <c r="AD54" s="206">
        <v>200</v>
      </c>
      <c r="AE54" s="206">
        <v>55000</v>
      </c>
      <c r="AF54" s="206">
        <v>0</v>
      </c>
      <c r="AG54" s="206">
        <v>55000</v>
      </c>
      <c r="AH54" s="206">
        <v>500</v>
      </c>
      <c r="AI54" s="206">
        <v>0</v>
      </c>
      <c r="AJ54" s="206">
        <v>500</v>
      </c>
    </row>
    <row r="55" spans="1:36">
      <c r="A55" s="193" t="s">
        <v>36</v>
      </c>
      <c r="B55" s="194" t="s">
        <v>729</v>
      </c>
      <c r="C55" s="204">
        <v>20000</v>
      </c>
      <c r="D55" s="189">
        <v>20000</v>
      </c>
      <c r="E55" s="189">
        <v>15700</v>
      </c>
      <c r="F55" s="189">
        <v>4300</v>
      </c>
      <c r="G55" s="188">
        <v>10775</v>
      </c>
      <c r="H55" s="189">
        <v>8575</v>
      </c>
      <c r="I55" s="189">
        <v>2200</v>
      </c>
      <c r="J55" s="188">
        <v>2400</v>
      </c>
      <c r="K55" s="189">
        <v>2000</v>
      </c>
      <c r="L55" s="189">
        <v>400</v>
      </c>
      <c r="M55" s="188">
        <v>620</v>
      </c>
      <c r="N55" s="189">
        <v>270</v>
      </c>
      <c r="O55" s="189">
        <v>350</v>
      </c>
      <c r="P55" s="188">
        <v>2350</v>
      </c>
      <c r="Q55" s="189">
        <v>2200</v>
      </c>
      <c r="R55" s="189">
        <v>150</v>
      </c>
      <c r="S55" s="188">
        <v>110</v>
      </c>
      <c r="T55" s="189">
        <v>100</v>
      </c>
      <c r="U55" s="189">
        <v>10</v>
      </c>
      <c r="V55" s="188">
        <v>1720</v>
      </c>
      <c r="W55" s="189">
        <v>1500</v>
      </c>
      <c r="X55" s="189">
        <v>220</v>
      </c>
      <c r="Y55" s="188">
        <v>560</v>
      </c>
      <c r="Z55" s="189">
        <v>560</v>
      </c>
      <c r="AA55" s="189">
        <v>0</v>
      </c>
      <c r="AB55" s="188">
        <v>450</v>
      </c>
      <c r="AC55" s="189">
        <v>200</v>
      </c>
      <c r="AD55" s="189">
        <v>250</v>
      </c>
      <c r="AE55" s="188">
        <v>960</v>
      </c>
      <c r="AF55" s="189">
        <v>250</v>
      </c>
      <c r="AG55" s="189">
        <v>710</v>
      </c>
      <c r="AH55" s="188">
        <v>55</v>
      </c>
      <c r="AI55" s="189">
        <v>45</v>
      </c>
      <c r="AJ55" s="189">
        <v>10</v>
      </c>
    </row>
    <row r="56" spans="1:36">
      <c r="A56" s="195" t="s">
        <v>66</v>
      </c>
      <c r="B56" s="196" t="s">
        <v>799</v>
      </c>
      <c r="C56" s="192"/>
      <c r="D56" s="192">
        <v>7000</v>
      </c>
      <c r="E56" s="192">
        <v>7000</v>
      </c>
      <c r="F56" s="192">
        <v>0</v>
      </c>
      <c r="G56" s="206">
        <v>7000</v>
      </c>
      <c r="H56" s="206">
        <v>7000</v>
      </c>
      <c r="I56" s="206"/>
      <c r="J56" s="206">
        <v>0</v>
      </c>
      <c r="K56" s="206">
        <v>0</v>
      </c>
      <c r="L56" s="206">
        <v>0</v>
      </c>
      <c r="M56" s="206">
        <v>0</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row>
    <row r="57" spans="1:36">
      <c r="A57" s="195" t="s">
        <v>66</v>
      </c>
      <c r="B57" s="196" t="s">
        <v>800</v>
      </c>
      <c r="C57" s="192"/>
      <c r="D57" s="192">
        <v>13000</v>
      </c>
      <c r="E57" s="192">
        <v>8700</v>
      </c>
      <c r="F57" s="192">
        <v>4300</v>
      </c>
      <c r="G57" s="206">
        <v>3775</v>
      </c>
      <c r="H57" s="206">
        <v>1575</v>
      </c>
      <c r="I57" s="206">
        <v>2200</v>
      </c>
      <c r="J57" s="206">
        <v>2400</v>
      </c>
      <c r="K57" s="206">
        <v>2000</v>
      </c>
      <c r="L57" s="206">
        <v>400</v>
      </c>
      <c r="M57" s="206">
        <v>620</v>
      </c>
      <c r="N57" s="206">
        <v>270</v>
      </c>
      <c r="O57" s="206">
        <v>350</v>
      </c>
      <c r="P57" s="206">
        <v>2350</v>
      </c>
      <c r="Q57" s="206">
        <v>2200</v>
      </c>
      <c r="R57" s="206">
        <v>150</v>
      </c>
      <c r="S57" s="206">
        <v>110</v>
      </c>
      <c r="T57" s="206">
        <v>100</v>
      </c>
      <c r="U57" s="206">
        <v>10</v>
      </c>
      <c r="V57" s="206">
        <v>1720</v>
      </c>
      <c r="W57" s="206">
        <v>1500</v>
      </c>
      <c r="X57" s="206">
        <v>220</v>
      </c>
      <c r="Y57" s="206">
        <v>560</v>
      </c>
      <c r="Z57" s="206">
        <v>560</v>
      </c>
      <c r="AA57" s="206">
        <v>0</v>
      </c>
      <c r="AB57" s="206">
        <v>450</v>
      </c>
      <c r="AC57" s="206">
        <v>200</v>
      </c>
      <c r="AD57" s="206">
        <v>250</v>
      </c>
      <c r="AE57" s="206">
        <v>960</v>
      </c>
      <c r="AF57" s="206">
        <v>250</v>
      </c>
      <c r="AG57" s="206">
        <v>710</v>
      </c>
      <c r="AH57" s="206">
        <v>55</v>
      </c>
      <c r="AI57" s="206">
        <v>45</v>
      </c>
      <c r="AJ57" s="206">
        <v>10</v>
      </c>
    </row>
    <row r="58" spans="1:36" ht="25.5">
      <c r="A58" s="193" t="s">
        <v>37</v>
      </c>
      <c r="B58" s="194" t="s">
        <v>801</v>
      </c>
      <c r="C58" s="204"/>
      <c r="D58" s="189">
        <v>0</v>
      </c>
      <c r="E58" s="189">
        <v>0</v>
      </c>
      <c r="F58" s="189">
        <v>0</v>
      </c>
      <c r="G58" s="188">
        <v>0</v>
      </c>
      <c r="H58" s="189">
        <v>0</v>
      </c>
      <c r="I58" s="189">
        <v>0</v>
      </c>
      <c r="J58" s="188">
        <v>0</v>
      </c>
      <c r="K58" s="189">
        <v>0</v>
      </c>
      <c r="L58" s="189">
        <v>0</v>
      </c>
      <c r="M58" s="188">
        <v>0</v>
      </c>
      <c r="N58" s="189">
        <v>0</v>
      </c>
      <c r="O58" s="189">
        <v>0</v>
      </c>
      <c r="P58" s="188">
        <v>0</v>
      </c>
      <c r="Q58" s="189">
        <v>0</v>
      </c>
      <c r="R58" s="189">
        <v>0</v>
      </c>
      <c r="S58" s="188">
        <v>0</v>
      </c>
      <c r="T58" s="189">
        <v>0</v>
      </c>
      <c r="U58" s="189">
        <v>0</v>
      </c>
      <c r="V58" s="188">
        <v>0</v>
      </c>
      <c r="W58" s="189">
        <v>0</v>
      </c>
      <c r="X58" s="189">
        <v>0</v>
      </c>
      <c r="Y58" s="188">
        <v>0</v>
      </c>
      <c r="Z58" s="189">
        <v>0</v>
      </c>
      <c r="AA58" s="189">
        <v>0</v>
      </c>
      <c r="AB58" s="188">
        <v>0</v>
      </c>
      <c r="AC58" s="189">
        <v>0</v>
      </c>
      <c r="AD58" s="189">
        <v>0</v>
      </c>
      <c r="AE58" s="188">
        <v>0</v>
      </c>
      <c r="AF58" s="189">
        <v>0</v>
      </c>
      <c r="AG58" s="189">
        <v>0</v>
      </c>
      <c r="AH58" s="188">
        <v>0</v>
      </c>
      <c r="AI58" s="189">
        <v>0</v>
      </c>
      <c r="AJ58" s="189">
        <v>0</v>
      </c>
    </row>
    <row r="59" spans="1:36">
      <c r="A59" s="193" t="s">
        <v>331</v>
      </c>
      <c r="B59" s="194" t="s">
        <v>802</v>
      </c>
      <c r="C59" s="199">
        <v>54900</v>
      </c>
      <c r="D59" s="199">
        <v>54900</v>
      </c>
      <c r="E59" s="199">
        <v>25450</v>
      </c>
      <c r="F59" s="199">
        <v>29450</v>
      </c>
      <c r="G59" s="188">
        <v>33160</v>
      </c>
      <c r="H59" s="189">
        <v>24360</v>
      </c>
      <c r="I59" s="189">
        <v>8800</v>
      </c>
      <c r="J59" s="188">
        <v>3100</v>
      </c>
      <c r="K59" s="189">
        <v>100</v>
      </c>
      <c r="L59" s="189">
        <v>3000</v>
      </c>
      <c r="M59" s="188">
        <v>2300</v>
      </c>
      <c r="N59" s="189">
        <v>300</v>
      </c>
      <c r="O59" s="189">
        <v>2000</v>
      </c>
      <c r="P59" s="188">
        <v>6600</v>
      </c>
      <c r="Q59" s="189">
        <v>100</v>
      </c>
      <c r="R59" s="189">
        <v>6500</v>
      </c>
      <c r="S59" s="188">
        <v>2220</v>
      </c>
      <c r="T59" s="189">
        <v>120</v>
      </c>
      <c r="U59" s="189">
        <v>2100</v>
      </c>
      <c r="V59" s="188">
        <v>1380</v>
      </c>
      <c r="W59" s="189">
        <v>80</v>
      </c>
      <c r="X59" s="189">
        <v>1300</v>
      </c>
      <c r="Y59" s="188">
        <v>1700</v>
      </c>
      <c r="Z59" s="189">
        <v>100</v>
      </c>
      <c r="AA59" s="189">
        <v>1600</v>
      </c>
      <c r="AB59" s="188">
        <v>1910</v>
      </c>
      <c r="AC59" s="189">
        <v>10</v>
      </c>
      <c r="AD59" s="189">
        <v>1900</v>
      </c>
      <c r="AE59" s="188">
        <v>2200</v>
      </c>
      <c r="AF59" s="189">
        <v>200</v>
      </c>
      <c r="AG59" s="189">
        <v>2000</v>
      </c>
      <c r="AH59" s="188">
        <v>330</v>
      </c>
      <c r="AI59" s="189">
        <v>80</v>
      </c>
      <c r="AJ59" s="189">
        <v>250</v>
      </c>
    </row>
    <row r="60" spans="1:36">
      <c r="A60" s="195" t="s">
        <v>333</v>
      </c>
      <c r="B60" s="187" t="s">
        <v>803</v>
      </c>
      <c r="C60" s="201">
        <v>27000</v>
      </c>
      <c r="D60" s="192">
        <v>27000</v>
      </c>
      <c r="E60" s="192">
        <v>9880</v>
      </c>
      <c r="F60" s="192">
        <v>17120</v>
      </c>
      <c r="G60" s="207">
        <v>15625</v>
      </c>
      <c r="H60" s="207">
        <v>9525</v>
      </c>
      <c r="I60" s="207">
        <v>6100</v>
      </c>
      <c r="J60" s="207">
        <v>1620</v>
      </c>
      <c r="K60" s="207">
        <v>20</v>
      </c>
      <c r="L60" s="207">
        <v>1600</v>
      </c>
      <c r="M60" s="207">
        <v>1190</v>
      </c>
      <c r="N60" s="207">
        <v>90</v>
      </c>
      <c r="O60" s="207">
        <v>1100</v>
      </c>
      <c r="P60" s="207">
        <v>4090</v>
      </c>
      <c r="Q60" s="207">
        <v>40</v>
      </c>
      <c r="R60" s="207">
        <v>4050</v>
      </c>
      <c r="S60" s="207">
        <v>1280</v>
      </c>
      <c r="T60" s="207">
        <v>100</v>
      </c>
      <c r="U60" s="207">
        <v>1180</v>
      </c>
      <c r="V60" s="207">
        <v>590</v>
      </c>
      <c r="W60" s="207">
        <v>10</v>
      </c>
      <c r="X60" s="207">
        <v>580</v>
      </c>
      <c r="Y60" s="207">
        <v>760</v>
      </c>
      <c r="Z60" s="207">
        <v>20</v>
      </c>
      <c r="AA60" s="207">
        <v>740</v>
      </c>
      <c r="AB60" s="207">
        <v>1060</v>
      </c>
      <c r="AC60" s="207">
        <v>0</v>
      </c>
      <c r="AD60" s="207">
        <v>1060</v>
      </c>
      <c r="AE60" s="207">
        <v>630</v>
      </c>
      <c r="AF60" s="207">
        <v>30</v>
      </c>
      <c r="AG60" s="207">
        <v>600</v>
      </c>
      <c r="AH60" s="207">
        <v>155</v>
      </c>
      <c r="AI60" s="207">
        <v>45</v>
      </c>
      <c r="AJ60" s="207">
        <v>110</v>
      </c>
    </row>
    <row r="61" spans="1:36">
      <c r="A61" s="195" t="s">
        <v>64</v>
      </c>
      <c r="B61" s="187" t="s">
        <v>804</v>
      </c>
      <c r="C61" s="201">
        <v>15000</v>
      </c>
      <c r="D61" s="192">
        <v>15000</v>
      </c>
      <c r="E61" s="192">
        <v>5450</v>
      </c>
      <c r="F61" s="192">
        <v>9550</v>
      </c>
      <c r="G61" s="206">
        <v>8450</v>
      </c>
      <c r="H61" s="206">
        <v>5450</v>
      </c>
      <c r="I61" s="206">
        <v>3000</v>
      </c>
      <c r="J61" s="206">
        <v>800</v>
      </c>
      <c r="K61" s="206">
        <v>0</v>
      </c>
      <c r="L61" s="206">
        <v>800</v>
      </c>
      <c r="M61" s="206">
        <v>600</v>
      </c>
      <c r="N61" s="206">
        <v>0</v>
      </c>
      <c r="O61" s="206">
        <v>600</v>
      </c>
      <c r="P61" s="206">
        <v>3100</v>
      </c>
      <c r="Q61" s="206">
        <v>0</v>
      </c>
      <c r="R61" s="206">
        <v>3100</v>
      </c>
      <c r="S61" s="206">
        <v>600</v>
      </c>
      <c r="T61" s="206">
        <v>0</v>
      </c>
      <c r="U61" s="206">
        <v>600</v>
      </c>
      <c r="V61" s="206">
        <v>400</v>
      </c>
      <c r="W61" s="206">
        <v>0</v>
      </c>
      <c r="X61" s="206">
        <v>400</v>
      </c>
      <c r="Y61" s="206">
        <v>220</v>
      </c>
      <c r="Z61" s="206">
        <v>0</v>
      </c>
      <c r="AA61" s="206">
        <v>220</v>
      </c>
      <c r="AB61" s="206">
        <v>600</v>
      </c>
      <c r="AC61" s="206">
        <v>0</v>
      </c>
      <c r="AD61" s="206">
        <v>600</v>
      </c>
      <c r="AE61" s="206">
        <v>200</v>
      </c>
      <c r="AF61" s="206">
        <v>0</v>
      </c>
      <c r="AG61" s="206">
        <v>200</v>
      </c>
      <c r="AH61" s="206">
        <v>30</v>
      </c>
      <c r="AI61" s="206">
        <v>0</v>
      </c>
      <c r="AJ61" s="206">
        <v>30</v>
      </c>
    </row>
    <row r="62" spans="1:36">
      <c r="A62" s="195" t="s">
        <v>66</v>
      </c>
      <c r="B62" s="187" t="s">
        <v>735</v>
      </c>
      <c r="C62" s="201">
        <v>15000</v>
      </c>
      <c r="D62" s="192">
        <v>15000</v>
      </c>
      <c r="E62" s="192">
        <v>5450</v>
      </c>
      <c r="F62" s="192">
        <v>9550</v>
      </c>
      <c r="G62" s="206">
        <v>8450</v>
      </c>
      <c r="H62" s="192">
        <v>5450</v>
      </c>
      <c r="I62" s="192">
        <v>3000</v>
      </c>
      <c r="J62" s="206">
        <v>800</v>
      </c>
      <c r="K62" s="192">
        <v>0</v>
      </c>
      <c r="L62" s="192">
        <v>800</v>
      </c>
      <c r="M62" s="206">
        <v>600</v>
      </c>
      <c r="N62" s="192">
        <v>0</v>
      </c>
      <c r="O62" s="192">
        <v>600</v>
      </c>
      <c r="P62" s="206">
        <v>3100</v>
      </c>
      <c r="Q62" s="192">
        <v>0</v>
      </c>
      <c r="R62" s="192">
        <v>3100</v>
      </c>
      <c r="S62" s="206">
        <v>600</v>
      </c>
      <c r="T62" s="192">
        <v>0</v>
      </c>
      <c r="U62" s="192">
        <v>600</v>
      </c>
      <c r="V62" s="206">
        <v>400</v>
      </c>
      <c r="W62" s="192">
        <v>0</v>
      </c>
      <c r="X62" s="192">
        <v>400</v>
      </c>
      <c r="Y62" s="206">
        <v>220</v>
      </c>
      <c r="Z62" s="192">
        <v>0</v>
      </c>
      <c r="AA62" s="192">
        <v>220</v>
      </c>
      <c r="AB62" s="206">
        <v>600</v>
      </c>
      <c r="AC62" s="192">
        <v>0</v>
      </c>
      <c r="AD62" s="192">
        <v>600</v>
      </c>
      <c r="AE62" s="206">
        <v>200</v>
      </c>
      <c r="AF62" s="192">
        <v>0</v>
      </c>
      <c r="AG62" s="192">
        <v>200</v>
      </c>
      <c r="AH62" s="206">
        <v>30</v>
      </c>
      <c r="AI62" s="192">
        <v>0</v>
      </c>
      <c r="AJ62" s="192">
        <v>30</v>
      </c>
    </row>
    <row r="63" spans="1:36">
      <c r="A63" s="195" t="s">
        <v>66</v>
      </c>
      <c r="B63" s="187" t="s">
        <v>736</v>
      </c>
      <c r="C63" s="201"/>
      <c r="D63" s="192">
        <v>0</v>
      </c>
      <c r="E63" s="192">
        <v>0</v>
      </c>
      <c r="F63" s="192">
        <v>0</v>
      </c>
      <c r="G63" s="206">
        <v>0</v>
      </c>
      <c r="H63" s="192">
        <v>0</v>
      </c>
      <c r="I63" s="192">
        <v>0</v>
      </c>
      <c r="J63" s="206">
        <v>0</v>
      </c>
      <c r="K63" s="192">
        <v>0</v>
      </c>
      <c r="L63" s="192">
        <v>0</v>
      </c>
      <c r="M63" s="206">
        <v>0</v>
      </c>
      <c r="N63" s="192">
        <v>0</v>
      </c>
      <c r="O63" s="192">
        <v>0</v>
      </c>
      <c r="P63" s="206">
        <v>0</v>
      </c>
      <c r="Q63" s="192">
        <v>0</v>
      </c>
      <c r="R63" s="192">
        <v>0</v>
      </c>
      <c r="S63" s="206">
        <v>0</v>
      </c>
      <c r="T63" s="192">
        <v>0</v>
      </c>
      <c r="U63" s="192">
        <v>0</v>
      </c>
      <c r="V63" s="206">
        <v>0</v>
      </c>
      <c r="W63" s="192">
        <v>0</v>
      </c>
      <c r="X63" s="192">
        <v>0</v>
      </c>
      <c r="Y63" s="206">
        <v>0</v>
      </c>
      <c r="Z63" s="192">
        <v>0</v>
      </c>
      <c r="AA63" s="192">
        <v>0</v>
      </c>
      <c r="AB63" s="206">
        <v>0</v>
      </c>
      <c r="AC63" s="192">
        <v>0</v>
      </c>
      <c r="AD63" s="192">
        <v>0</v>
      </c>
      <c r="AE63" s="206">
        <v>0</v>
      </c>
      <c r="AF63" s="192">
        <v>0</v>
      </c>
      <c r="AG63" s="192">
        <v>0</v>
      </c>
      <c r="AH63" s="206">
        <v>0</v>
      </c>
      <c r="AI63" s="192">
        <v>0</v>
      </c>
      <c r="AJ63" s="192">
        <v>0</v>
      </c>
    </row>
    <row r="64" spans="1:36">
      <c r="A64" s="195" t="s">
        <v>74</v>
      </c>
      <c r="B64" s="187" t="s">
        <v>805</v>
      </c>
      <c r="C64" s="201">
        <v>12000</v>
      </c>
      <c r="D64" s="192">
        <v>12000</v>
      </c>
      <c r="E64" s="192">
        <v>4430</v>
      </c>
      <c r="F64" s="192">
        <v>7570</v>
      </c>
      <c r="G64" s="206">
        <v>7175</v>
      </c>
      <c r="H64" s="206">
        <v>4075</v>
      </c>
      <c r="I64" s="206">
        <v>3100</v>
      </c>
      <c r="J64" s="206">
        <v>820</v>
      </c>
      <c r="K64" s="206">
        <v>20</v>
      </c>
      <c r="L64" s="206">
        <v>800</v>
      </c>
      <c r="M64" s="206">
        <v>590</v>
      </c>
      <c r="N64" s="206">
        <v>90</v>
      </c>
      <c r="O64" s="206">
        <v>500</v>
      </c>
      <c r="P64" s="206">
        <v>990</v>
      </c>
      <c r="Q64" s="206">
        <v>40</v>
      </c>
      <c r="R64" s="206">
        <v>950</v>
      </c>
      <c r="S64" s="206">
        <v>680</v>
      </c>
      <c r="T64" s="206">
        <v>100</v>
      </c>
      <c r="U64" s="206">
        <v>580</v>
      </c>
      <c r="V64" s="206">
        <v>190</v>
      </c>
      <c r="W64" s="206">
        <v>10</v>
      </c>
      <c r="X64" s="206">
        <v>180</v>
      </c>
      <c r="Y64" s="206">
        <v>540</v>
      </c>
      <c r="Z64" s="206">
        <v>20</v>
      </c>
      <c r="AA64" s="206">
        <v>520</v>
      </c>
      <c r="AB64" s="206">
        <v>460</v>
      </c>
      <c r="AC64" s="206">
        <v>0</v>
      </c>
      <c r="AD64" s="206">
        <v>460</v>
      </c>
      <c r="AE64" s="206">
        <v>430</v>
      </c>
      <c r="AF64" s="206">
        <v>30</v>
      </c>
      <c r="AG64" s="206">
        <v>400</v>
      </c>
      <c r="AH64" s="206">
        <v>125</v>
      </c>
      <c r="AI64" s="206">
        <v>45</v>
      </c>
      <c r="AJ64" s="206">
        <v>80</v>
      </c>
    </row>
    <row r="65" spans="1:36">
      <c r="A65" s="195" t="s">
        <v>66</v>
      </c>
      <c r="B65" s="187" t="s">
        <v>735</v>
      </c>
      <c r="C65" s="201">
        <v>6000</v>
      </c>
      <c r="D65" s="192">
        <v>6000</v>
      </c>
      <c r="E65" s="192">
        <v>3410</v>
      </c>
      <c r="F65" s="192">
        <v>2590</v>
      </c>
      <c r="G65" s="206">
        <v>4825</v>
      </c>
      <c r="H65" s="192">
        <v>3225</v>
      </c>
      <c r="I65" s="192">
        <v>1600</v>
      </c>
      <c r="J65" s="206">
        <v>320</v>
      </c>
      <c r="K65" s="192">
        <v>20</v>
      </c>
      <c r="L65" s="192">
        <v>300</v>
      </c>
      <c r="M65" s="206">
        <v>170</v>
      </c>
      <c r="N65" s="192">
        <v>20</v>
      </c>
      <c r="O65" s="192">
        <v>150</v>
      </c>
      <c r="P65" s="206">
        <v>240</v>
      </c>
      <c r="Q65" s="192">
        <v>40</v>
      </c>
      <c r="R65" s="192">
        <v>200</v>
      </c>
      <c r="S65" s="206">
        <v>100</v>
      </c>
      <c r="T65" s="192">
        <v>20</v>
      </c>
      <c r="U65" s="192">
        <v>80</v>
      </c>
      <c r="V65" s="206">
        <v>40</v>
      </c>
      <c r="W65" s="192">
        <v>10</v>
      </c>
      <c r="X65" s="192">
        <v>30</v>
      </c>
      <c r="Y65" s="206">
        <v>40</v>
      </c>
      <c r="Z65" s="192">
        <v>20</v>
      </c>
      <c r="AA65" s="192">
        <v>20</v>
      </c>
      <c r="AB65" s="206">
        <v>60</v>
      </c>
      <c r="AC65" s="192">
        <v>0</v>
      </c>
      <c r="AD65" s="192">
        <v>60</v>
      </c>
      <c r="AE65" s="206">
        <v>130</v>
      </c>
      <c r="AF65" s="192">
        <v>30</v>
      </c>
      <c r="AG65" s="192">
        <v>100</v>
      </c>
      <c r="AH65" s="206">
        <v>75</v>
      </c>
      <c r="AI65" s="192">
        <v>25</v>
      </c>
      <c r="AJ65" s="192">
        <v>50</v>
      </c>
    </row>
    <row r="66" spans="1:36">
      <c r="A66" s="195" t="s">
        <v>66</v>
      </c>
      <c r="B66" s="187" t="s">
        <v>736</v>
      </c>
      <c r="C66" s="201"/>
      <c r="D66" s="192">
        <v>6000</v>
      </c>
      <c r="E66" s="192">
        <v>1020</v>
      </c>
      <c r="F66" s="192">
        <v>4980</v>
      </c>
      <c r="G66" s="206">
        <v>2350</v>
      </c>
      <c r="H66" s="192">
        <v>850</v>
      </c>
      <c r="I66" s="192">
        <v>1500</v>
      </c>
      <c r="J66" s="206">
        <v>500</v>
      </c>
      <c r="K66" s="192">
        <v>0</v>
      </c>
      <c r="L66" s="192">
        <v>500</v>
      </c>
      <c r="M66" s="206">
        <v>420</v>
      </c>
      <c r="N66" s="192">
        <v>70</v>
      </c>
      <c r="O66" s="192">
        <v>350</v>
      </c>
      <c r="P66" s="206">
        <v>750</v>
      </c>
      <c r="Q66" s="192">
        <v>0</v>
      </c>
      <c r="R66" s="192">
        <v>750</v>
      </c>
      <c r="S66" s="206">
        <v>580</v>
      </c>
      <c r="T66" s="192">
        <v>80</v>
      </c>
      <c r="U66" s="192">
        <v>500</v>
      </c>
      <c r="V66" s="206">
        <v>150</v>
      </c>
      <c r="W66" s="192">
        <v>0</v>
      </c>
      <c r="X66" s="192">
        <v>150</v>
      </c>
      <c r="Y66" s="206">
        <v>500</v>
      </c>
      <c r="Z66" s="192">
        <v>0</v>
      </c>
      <c r="AA66" s="192">
        <v>500</v>
      </c>
      <c r="AB66" s="206">
        <v>400</v>
      </c>
      <c r="AC66" s="192">
        <v>0</v>
      </c>
      <c r="AD66" s="192">
        <v>400</v>
      </c>
      <c r="AE66" s="206">
        <v>300</v>
      </c>
      <c r="AF66" s="192">
        <v>0</v>
      </c>
      <c r="AG66" s="192">
        <v>300</v>
      </c>
      <c r="AH66" s="206">
        <v>50</v>
      </c>
      <c r="AI66" s="192">
        <v>20</v>
      </c>
      <c r="AJ66" s="192">
        <v>30</v>
      </c>
    </row>
    <row r="67" spans="1:36">
      <c r="A67" s="195" t="s">
        <v>335</v>
      </c>
      <c r="B67" s="196" t="s">
        <v>806</v>
      </c>
      <c r="C67" s="192"/>
      <c r="D67" s="192">
        <v>0</v>
      </c>
      <c r="E67" s="192">
        <v>0</v>
      </c>
      <c r="F67" s="192">
        <v>0</v>
      </c>
      <c r="G67" s="206">
        <v>0</v>
      </c>
      <c r="H67" s="206"/>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0</v>
      </c>
      <c r="AI67" s="206">
        <v>0</v>
      </c>
      <c r="AJ67" s="206">
        <v>0</v>
      </c>
    </row>
    <row r="68" spans="1:36">
      <c r="A68" s="195" t="s">
        <v>807</v>
      </c>
      <c r="B68" s="196" t="s">
        <v>738</v>
      </c>
      <c r="C68" s="192">
        <v>27900</v>
      </c>
      <c r="D68" s="192">
        <v>27900</v>
      </c>
      <c r="E68" s="192">
        <v>15570</v>
      </c>
      <c r="F68" s="192">
        <v>12330</v>
      </c>
      <c r="G68" s="206">
        <v>17535</v>
      </c>
      <c r="H68" s="192">
        <v>14835</v>
      </c>
      <c r="I68" s="192">
        <v>2700</v>
      </c>
      <c r="J68" s="206">
        <v>1480</v>
      </c>
      <c r="K68" s="192">
        <v>80</v>
      </c>
      <c r="L68" s="192">
        <v>1400</v>
      </c>
      <c r="M68" s="206">
        <v>1110</v>
      </c>
      <c r="N68" s="192">
        <v>210</v>
      </c>
      <c r="O68" s="192">
        <v>900</v>
      </c>
      <c r="P68" s="206">
        <v>2510</v>
      </c>
      <c r="Q68" s="192">
        <v>60</v>
      </c>
      <c r="R68" s="192">
        <v>2450</v>
      </c>
      <c r="S68" s="206">
        <v>940</v>
      </c>
      <c r="T68" s="192">
        <v>20</v>
      </c>
      <c r="U68" s="192">
        <v>920</v>
      </c>
      <c r="V68" s="206">
        <v>790</v>
      </c>
      <c r="W68" s="192">
        <v>70</v>
      </c>
      <c r="X68" s="192">
        <v>720</v>
      </c>
      <c r="Y68" s="206">
        <v>940</v>
      </c>
      <c r="Z68" s="192">
        <v>80</v>
      </c>
      <c r="AA68" s="192">
        <v>860</v>
      </c>
      <c r="AB68" s="206">
        <v>850</v>
      </c>
      <c r="AC68" s="192">
        <v>10</v>
      </c>
      <c r="AD68" s="192">
        <v>840</v>
      </c>
      <c r="AE68" s="206">
        <v>1570</v>
      </c>
      <c r="AF68" s="192">
        <v>170</v>
      </c>
      <c r="AG68" s="192">
        <v>1400</v>
      </c>
      <c r="AH68" s="206">
        <v>175</v>
      </c>
      <c r="AI68" s="192">
        <v>35</v>
      </c>
      <c r="AJ68" s="192">
        <v>140</v>
      </c>
    </row>
    <row r="69" spans="1:36" ht="25.5">
      <c r="A69" s="193">
        <v>15</v>
      </c>
      <c r="B69" s="185" t="s">
        <v>808</v>
      </c>
      <c r="C69" s="204">
        <v>30000</v>
      </c>
      <c r="D69" s="189">
        <v>30000</v>
      </c>
      <c r="E69" s="189">
        <v>26700</v>
      </c>
      <c r="F69" s="189">
        <v>3300</v>
      </c>
      <c r="G69" s="188">
        <v>12720</v>
      </c>
      <c r="H69" s="189">
        <v>11720</v>
      </c>
      <c r="I69" s="189">
        <v>1000</v>
      </c>
      <c r="J69" s="188">
        <v>1100</v>
      </c>
      <c r="K69" s="189">
        <v>100</v>
      </c>
      <c r="L69" s="189">
        <v>1000</v>
      </c>
      <c r="M69" s="188">
        <v>100</v>
      </c>
      <c r="N69" s="189">
        <v>0</v>
      </c>
      <c r="O69" s="189">
        <v>100</v>
      </c>
      <c r="P69" s="188">
        <v>1530</v>
      </c>
      <c r="Q69" s="189">
        <v>1030</v>
      </c>
      <c r="R69" s="189">
        <v>500</v>
      </c>
      <c r="S69" s="188">
        <v>450</v>
      </c>
      <c r="T69" s="189">
        <v>300</v>
      </c>
      <c r="U69" s="189">
        <v>150</v>
      </c>
      <c r="V69" s="188">
        <v>50</v>
      </c>
      <c r="W69" s="189">
        <v>0</v>
      </c>
      <c r="X69" s="189">
        <v>50</v>
      </c>
      <c r="Y69" s="188">
        <v>100</v>
      </c>
      <c r="Z69" s="189">
        <v>100</v>
      </c>
      <c r="AA69" s="189">
        <v>0</v>
      </c>
      <c r="AB69" s="188">
        <v>1160</v>
      </c>
      <c r="AC69" s="189">
        <v>1160</v>
      </c>
      <c r="AD69" s="189">
        <v>0</v>
      </c>
      <c r="AE69" s="188">
        <v>12500</v>
      </c>
      <c r="AF69" s="189">
        <v>12000</v>
      </c>
      <c r="AG69" s="189">
        <v>500</v>
      </c>
      <c r="AH69" s="188">
        <v>290</v>
      </c>
      <c r="AI69" s="189">
        <v>290</v>
      </c>
      <c r="AJ69" s="189">
        <v>0</v>
      </c>
    </row>
    <row r="70" spans="1:36">
      <c r="A70" s="195" t="s">
        <v>66</v>
      </c>
      <c r="B70" s="187" t="s">
        <v>740</v>
      </c>
      <c r="C70" s="201">
        <v>20000</v>
      </c>
      <c r="D70" s="192">
        <v>20000</v>
      </c>
      <c r="E70" s="192">
        <v>19550</v>
      </c>
      <c r="F70" s="192">
        <v>450</v>
      </c>
      <c r="G70" s="206">
        <v>7080</v>
      </c>
      <c r="H70" s="192">
        <v>7080</v>
      </c>
      <c r="I70" s="192">
        <v>0</v>
      </c>
      <c r="J70" s="206">
        <v>120</v>
      </c>
      <c r="K70" s="192">
        <v>0</v>
      </c>
      <c r="L70" s="192">
        <v>120</v>
      </c>
      <c r="M70" s="206">
        <v>0</v>
      </c>
      <c r="N70" s="192">
        <v>0</v>
      </c>
      <c r="O70" s="192">
        <v>0</v>
      </c>
      <c r="P70" s="206">
        <v>20</v>
      </c>
      <c r="Q70" s="192">
        <v>20</v>
      </c>
      <c r="R70" s="192">
        <v>0</v>
      </c>
      <c r="S70" s="206">
        <v>0</v>
      </c>
      <c r="T70" s="192">
        <v>0</v>
      </c>
      <c r="U70" s="192">
        <v>0</v>
      </c>
      <c r="V70" s="206">
        <v>0</v>
      </c>
      <c r="W70" s="192">
        <v>0</v>
      </c>
      <c r="X70" s="192">
        <v>0</v>
      </c>
      <c r="Y70" s="206">
        <v>0</v>
      </c>
      <c r="Z70" s="192">
        <v>0</v>
      </c>
      <c r="AA70" s="192">
        <v>0</v>
      </c>
      <c r="AB70" s="206">
        <v>860</v>
      </c>
      <c r="AC70" s="192">
        <v>860</v>
      </c>
      <c r="AD70" s="192">
        <v>0</v>
      </c>
      <c r="AE70" s="206">
        <v>11630</v>
      </c>
      <c r="AF70" s="192">
        <v>11300</v>
      </c>
      <c r="AG70" s="192">
        <v>330</v>
      </c>
      <c r="AH70" s="206">
        <v>290</v>
      </c>
      <c r="AI70" s="192">
        <v>290</v>
      </c>
      <c r="AJ70" s="192">
        <v>0</v>
      </c>
    </row>
    <row r="71" spans="1:36">
      <c r="A71" s="193" t="s">
        <v>66</v>
      </c>
      <c r="B71" s="187" t="s">
        <v>809</v>
      </c>
      <c r="C71" s="201">
        <v>10000</v>
      </c>
      <c r="D71" s="192">
        <v>9000</v>
      </c>
      <c r="E71" s="192">
        <v>6150</v>
      </c>
      <c r="F71" s="192">
        <v>2850</v>
      </c>
      <c r="G71" s="206">
        <v>5140</v>
      </c>
      <c r="H71" s="192">
        <v>4140</v>
      </c>
      <c r="I71" s="192">
        <v>1000</v>
      </c>
      <c r="J71" s="206">
        <v>980</v>
      </c>
      <c r="K71" s="192">
        <v>100</v>
      </c>
      <c r="L71" s="192">
        <v>880</v>
      </c>
      <c r="M71" s="206">
        <v>100</v>
      </c>
      <c r="N71" s="192">
        <v>0</v>
      </c>
      <c r="O71" s="192">
        <v>100</v>
      </c>
      <c r="P71" s="206">
        <v>1510</v>
      </c>
      <c r="Q71" s="192">
        <v>1010</v>
      </c>
      <c r="R71" s="192">
        <v>500</v>
      </c>
      <c r="S71" s="206">
        <v>450</v>
      </c>
      <c r="T71" s="192">
        <v>300</v>
      </c>
      <c r="U71" s="192">
        <v>150</v>
      </c>
      <c r="V71" s="206">
        <v>50</v>
      </c>
      <c r="W71" s="192">
        <v>0</v>
      </c>
      <c r="X71" s="192">
        <v>50</v>
      </c>
      <c r="Y71" s="206">
        <v>100</v>
      </c>
      <c r="Z71" s="192">
        <v>100</v>
      </c>
      <c r="AA71" s="192">
        <v>0</v>
      </c>
      <c r="AB71" s="206">
        <v>300</v>
      </c>
      <c r="AC71" s="192">
        <v>300</v>
      </c>
      <c r="AD71" s="192">
        <v>0</v>
      </c>
      <c r="AE71" s="206">
        <v>370</v>
      </c>
      <c r="AF71" s="192">
        <v>200</v>
      </c>
      <c r="AG71" s="192">
        <v>170</v>
      </c>
      <c r="AH71" s="206">
        <v>0</v>
      </c>
      <c r="AI71" s="192">
        <v>0</v>
      </c>
      <c r="AJ71" s="192">
        <v>0</v>
      </c>
    </row>
    <row r="72" spans="1:36">
      <c r="A72" s="195" t="s">
        <v>66</v>
      </c>
      <c r="B72" s="196" t="s">
        <v>810</v>
      </c>
      <c r="C72" s="192"/>
      <c r="D72" s="192">
        <v>1000</v>
      </c>
      <c r="E72" s="192">
        <v>1000</v>
      </c>
      <c r="F72" s="192">
        <v>0</v>
      </c>
      <c r="G72" s="206">
        <v>500</v>
      </c>
      <c r="H72" s="192">
        <v>500</v>
      </c>
      <c r="I72" s="192">
        <v>0</v>
      </c>
      <c r="J72" s="206">
        <v>0</v>
      </c>
      <c r="K72" s="192">
        <v>0</v>
      </c>
      <c r="L72" s="192">
        <v>0</v>
      </c>
      <c r="M72" s="206">
        <v>0</v>
      </c>
      <c r="N72" s="192">
        <v>0</v>
      </c>
      <c r="O72" s="192">
        <v>0</v>
      </c>
      <c r="P72" s="206">
        <v>0</v>
      </c>
      <c r="Q72" s="192">
        <v>0</v>
      </c>
      <c r="R72" s="192">
        <v>0</v>
      </c>
      <c r="S72" s="206">
        <v>0</v>
      </c>
      <c r="T72" s="192">
        <v>0</v>
      </c>
      <c r="U72" s="192">
        <v>0</v>
      </c>
      <c r="V72" s="206">
        <v>0</v>
      </c>
      <c r="W72" s="192">
        <v>0</v>
      </c>
      <c r="X72" s="192">
        <v>0</v>
      </c>
      <c r="Y72" s="206">
        <v>0</v>
      </c>
      <c r="Z72" s="192">
        <v>0</v>
      </c>
      <c r="AA72" s="192">
        <v>0</v>
      </c>
      <c r="AB72" s="206">
        <v>0</v>
      </c>
      <c r="AC72" s="192">
        <v>0</v>
      </c>
      <c r="AD72" s="192">
        <v>0</v>
      </c>
      <c r="AE72" s="206">
        <v>500</v>
      </c>
      <c r="AF72" s="192">
        <v>500</v>
      </c>
      <c r="AG72" s="192">
        <v>0</v>
      </c>
      <c r="AH72" s="206">
        <v>0</v>
      </c>
      <c r="AI72" s="192">
        <v>0</v>
      </c>
      <c r="AJ72" s="192">
        <v>0</v>
      </c>
    </row>
    <row r="73" spans="1:36">
      <c r="A73" s="193">
        <v>16</v>
      </c>
      <c r="B73" s="194" t="s">
        <v>811</v>
      </c>
      <c r="C73" s="204">
        <v>500</v>
      </c>
      <c r="D73" s="189">
        <v>500</v>
      </c>
      <c r="E73" s="189">
        <v>0</v>
      </c>
      <c r="F73" s="189">
        <v>500</v>
      </c>
      <c r="G73" s="188">
        <v>380</v>
      </c>
      <c r="H73" s="189">
        <v>0</v>
      </c>
      <c r="I73" s="189">
        <v>380</v>
      </c>
      <c r="J73" s="188">
        <v>70</v>
      </c>
      <c r="K73" s="189">
        <v>0</v>
      </c>
      <c r="L73" s="189">
        <v>70</v>
      </c>
      <c r="M73" s="188">
        <v>50</v>
      </c>
      <c r="N73" s="189">
        <v>0</v>
      </c>
      <c r="O73" s="189">
        <v>50</v>
      </c>
      <c r="P73" s="188">
        <v>0</v>
      </c>
      <c r="Q73" s="189">
        <v>0</v>
      </c>
      <c r="R73" s="189">
        <v>0</v>
      </c>
      <c r="S73" s="188">
        <v>0</v>
      </c>
      <c r="T73" s="189">
        <v>0</v>
      </c>
      <c r="U73" s="189">
        <v>0</v>
      </c>
      <c r="V73" s="188">
        <v>0</v>
      </c>
      <c r="W73" s="189">
        <v>0</v>
      </c>
      <c r="X73" s="189">
        <v>0</v>
      </c>
      <c r="Y73" s="188">
        <v>0</v>
      </c>
      <c r="Z73" s="189">
        <v>0</v>
      </c>
      <c r="AA73" s="189">
        <v>0</v>
      </c>
      <c r="AB73" s="188">
        <v>0</v>
      </c>
      <c r="AC73" s="189">
        <v>0</v>
      </c>
      <c r="AD73" s="189">
        <v>0</v>
      </c>
      <c r="AE73" s="188">
        <v>0</v>
      </c>
      <c r="AF73" s="189">
        <v>0</v>
      </c>
      <c r="AG73" s="189">
        <v>0</v>
      </c>
      <c r="AH73" s="188">
        <v>0</v>
      </c>
      <c r="AI73" s="189">
        <v>0</v>
      </c>
      <c r="AJ73" s="189">
        <v>0</v>
      </c>
    </row>
    <row r="74" spans="1:36">
      <c r="A74" s="193" t="s">
        <v>463</v>
      </c>
      <c r="B74" s="194" t="s">
        <v>812</v>
      </c>
      <c r="C74" s="204">
        <v>2000</v>
      </c>
      <c r="D74" s="189">
        <v>2000</v>
      </c>
      <c r="E74" s="189">
        <v>2000</v>
      </c>
      <c r="F74" s="189">
        <v>0</v>
      </c>
      <c r="G74" s="188">
        <v>1000</v>
      </c>
      <c r="H74" s="189">
        <v>1000</v>
      </c>
      <c r="I74" s="189">
        <v>0</v>
      </c>
      <c r="J74" s="188">
        <v>0</v>
      </c>
      <c r="K74" s="189">
        <v>0</v>
      </c>
      <c r="L74" s="189">
        <v>0</v>
      </c>
      <c r="M74" s="188">
        <v>500</v>
      </c>
      <c r="N74" s="189">
        <v>500</v>
      </c>
      <c r="O74" s="189">
        <v>0</v>
      </c>
      <c r="P74" s="188">
        <v>0</v>
      </c>
      <c r="Q74" s="189">
        <v>0</v>
      </c>
      <c r="R74" s="189">
        <v>0</v>
      </c>
      <c r="S74" s="188">
        <v>0</v>
      </c>
      <c r="T74" s="189">
        <v>0</v>
      </c>
      <c r="U74" s="189">
        <v>0</v>
      </c>
      <c r="V74" s="188">
        <v>0</v>
      </c>
      <c r="W74" s="189">
        <v>0</v>
      </c>
      <c r="X74" s="189">
        <v>0</v>
      </c>
      <c r="Y74" s="188">
        <v>0</v>
      </c>
      <c r="Z74" s="189">
        <v>0</v>
      </c>
      <c r="AA74" s="189">
        <v>0</v>
      </c>
      <c r="AB74" s="188">
        <v>0</v>
      </c>
      <c r="AC74" s="189">
        <v>0</v>
      </c>
      <c r="AD74" s="189">
        <v>0</v>
      </c>
      <c r="AE74" s="188">
        <v>500</v>
      </c>
      <c r="AF74" s="189">
        <v>500</v>
      </c>
      <c r="AG74" s="189">
        <v>0</v>
      </c>
      <c r="AH74" s="188">
        <v>0</v>
      </c>
      <c r="AI74" s="189">
        <v>0</v>
      </c>
      <c r="AJ74" s="189">
        <v>0</v>
      </c>
    </row>
    <row r="75" spans="1:36">
      <c r="A75" s="193" t="s">
        <v>474</v>
      </c>
      <c r="B75" s="194" t="s">
        <v>813</v>
      </c>
      <c r="C75" s="189">
        <v>90000</v>
      </c>
      <c r="D75" s="189">
        <v>90000</v>
      </c>
      <c r="E75" s="189">
        <v>90000</v>
      </c>
      <c r="F75" s="189">
        <v>0</v>
      </c>
      <c r="G75" s="188">
        <v>90000</v>
      </c>
      <c r="H75" s="189">
        <v>90000</v>
      </c>
      <c r="I75" s="189">
        <v>0</v>
      </c>
      <c r="J75" s="188">
        <v>0</v>
      </c>
      <c r="K75" s="189">
        <v>0</v>
      </c>
      <c r="L75" s="189">
        <v>0</v>
      </c>
      <c r="M75" s="188">
        <v>0</v>
      </c>
      <c r="N75" s="189">
        <v>0</v>
      </c>
      <c r="O75" s="189">
        <v>0</v>
      </c>
      <c r="P75" s="188">
        <v>0</v>
      </c>
      <c r="Q75" s="189">
        <v>0</v>
      </c>
      <c r="R75" s="189">
        <v>0</v>
      </c>
      <c r="S75" s="188">
        <v>0</v>
      </c>
      <c r="T75" s="189">
        <v>0</v>
      </c>
      <c r="U75" s="189">
        <v>0</v>
      </c>
      <c r="V75" s="188">
        <v>0</v>
      </c>
      <c r="W75" s="189">
        <v>0</v>
      </c>
      <c r="X75" s="189">
        <v>0</v>
      </c>
      <c r="Y75" s="188">
        <v>0</v>
      </c>
      <c r="Z75" s="189">
        <v>0</v>
      </c>
      <c r="AA75" s="189">
        <v>0</v>
      </c>
      <c r="AB75" s="188">
        <v>0</v>
      </c>
      <c r="AC75" s="189">
        <v>0</v>
      </c>
      <c r="AD75" s="189">
        <v>0</v>
      </c>
      <c r="AE75" s="188">
        <v>0</v>
      </c>
      <c r="AF75" s="189">
        <v>0</v>
      </c>
      <c r="AG75" s="189">
        <v>0</v>
      </c>
      <c r="AH75" s="188">
        <v>0</v>
      </c>
      <c r="AI75" s="189">
        <v>0</v>
      </c>
      <c r="AJ75" s="189">
        <v>0</v>
      </c>
    </row>
    <row r="76" spans="1:36" ht="51">
      <c r="A76" s="193" t="s">
        <v>479</v>
      </c>
      <c r="B76" s="194" t="s">
        <v>745</v>
      </c>
      <c r="C76" s="189"/>
      <c r="D76" s="189">
        <v>306400</v>
      </c>
      <c r="E76" s="189">
        <v>306400</v>
      </c>
      <c r="F76" s="189"/>
      <c r="G76" s="188">
        <v>306400</v>
      </c>
      <c r="H76" s="189">
        <v>306400</v>
      </c>
      <c r="I76" s="189"/>
      <c r="J76" s="188"/>
      <c r="K76" s="189"/>
      <c r="L76" s="189"/>
      <c r="M76" s="188"/>
      <c r="N76" s="189"/>
      <c r="O76" s="189"/>
      <c r="P76" s="188"/>
      <c r="Q76" s="189"/>
      <c r="R76" s="189"/>
      <c r="S76" s="188"/>
      <c r="T76" s="189"/>
      <c r="U76" s="189"/>
      <c r="V76" s="188"/>
      <c r="W76" s="189"/>
      <c r="X76" s="189"/>
      <c r="Y76" s="188"/>
      <c r="Z76" s="189"/>
      <c r="AA76" s="189"/>
      <c r="AB76" s="188"/>
      <c r="AC76" s="189"/>
      <c r="AD76" s="189"/>
      <c r="AE76" s="188"/>
      <c r="AF76" s="189"/>
      <c r="AG76" s="189"/>
      <c r="AH76" s="188"/>
      <c r="AI76" s="189"/>
      <c r="AJ76" s="189"/>
    </row>
    <row r="77" spans="1:36" ht="51">
      <c r="A77" s="193"/>
      <c r="B77" s="154" t="s">
        <v>746</v>
      </c>
      <c r="C77" s="189"/>
      <c r="D77" s="205">
        <v>161000</v>
      </c>
      <c r="E77" s="205">
        <v>161000</v>
      </c>
      <c r="F77" s="205"/>
      <c r="G77" s="208">
        <v>161000</v>
      </c>
      <c r="H77" s="205">
        <v>161000</v>
      </c>
      <c r="I77" s="189"/>
      <c r="J77" s="188"/>
      <c r="K77" s="189"/>
      <c r="L77" s="189"/>
      <c r="M77" s="188"/>
      <c r="N77" s="189"/>
      <c r="O77" s="189"/>
      <c r="P77" s="188"/>
      <c r="Q77" s="189"/>
      <c r="R77" s="189"/>
      <c r="S77" s="188"/>
      <c r="T77" s="189"/>
      <c r="U77" s="189"/>
      <c r="V77" s="188"/>
      <c r="W77" s="189"/>
      <c r="X77" s="189"/>
      <c r="Y77" s="188"/>
      <c r="Z77" s="189"/>
      <c r="AA77" s="189"/>
      <c r="AB77" s="188"/>
      <c r="AC77" s="189"/>
      <c r="AD77" s="189"/>
      <c r="AE77" s="188"/>
      <c r="AF77" s="189"/>
      <c r="AG77" s="189"/>
      <c r="AH77" s="188"/>
      <c r="AI77" s="189"/>
      <c r="AJ77" s="189"/>
    </row>
    <row r="78" spans="1:36" ht="25.5">
      <c r="A78" s="193" t="s">
        <v>490</v>
      </c>
      <c r="B78" s="138" t="s">
        <v>747</v>
      </c>
      <c r="C78" s="189"/>
      <c r="D78" s="189">
        <v>39000</v>
      </c>
      <c r="E78" s="189">
        <v>39000</v>
      </c>
      <c r="F78" s="189"/>
      <c r="G78" s="188">
        <v>39000</v>
      </c>
      <c r="H78" s="189">
        <v>39000</v>
      </c>
      <c r="I78" s="189"/>
      <c r="J78" s="188"/>
      <c r="K78" s="189"/>
      <c r="L78" s="189"/>
      <c r="M78" s="188"/>
      <c r="N78" s="189"/>
      <c r="O78" s="189"/>
      <c r="P78" s="188"/>
      <c r="Q78" s="189"/>
      <c r="R78" s="189"/>
      <c r="S78" s="188"/>
      <c r="T78" s="189"/>
      <c r="U78" s="189"/>
      <c r="V78" s="188"/>
      <c r="W78" s="189"/>
      <c r="X78" s="189"/>
      <c r="Y78" s="188"/>
      <c r="Z78" s="189"/>
      <c r="AA78" s="189"/>
      <c r="AB78" s="188"/>
      <c r="AC78" s="189"/>
      <c r="AD78" s="189"/>
      <c r="AE78" s="188"/>
      <c r="AF78" s="189"/>
      <c r="AG78" s="189"/>
      <c r="AH78" s="188"/>
      <c r="AI78" s="189"/>
      <c r="AJ78" s="189"/>
    </row>
    <row r="79" spans="1:36">
      <c r="A79" s="184" t="s">
        <v>45</v>
      </c>
      <c r="B79" s="203" t="s">
        <v>814</v>
      </c>
      <c r="C79" s="189">
        <v>246800</v>
      </c>
      <c r="D79" s="189">
        <v>246800</v>
      </c>
      <c r="E79" s="189">
        <v>246800</v>
      </c>
      <c r="F79" s="189">
        <v>0</v>
      </c>
      <c r="G79" s="189">
        <v>0</v>
      </c>
      <c r="H79" s="189">
        <v>0</v>
      </c>
      <c r="I79" s="189">
        <v>0</v>
      </c>
      <c r="J79" s="189">
        <v>0</v>
      </c>
      <c r="K79" s="189">
        <v>0</v>
      </c>
      <c r="L79" s="189">
        <v>0</v>
      </c>
      <c r="M79" s="189">
        <v>0</v>
      </c>
      <c r="N79" s="189">
        <v>0</v>
      </c>
      <c r="O79" s="189">
        <v>0</v>
      </c>
      <c r="P79" s="189">
        <v>246800</v>
      </c>
      <c r="Q79" s="189">
        <v>246800</v>
      </c>
      <c r="R79" s="189">
        <v>0</v>
      </c>
      <c r="S79" s="189">
        <v>0</v>
      </c>
      <c r="T79" s="189">
        <v>0</v>
      </c>
      <c r="U79" s="189">
        <v>0</v>
      </c>
      <c r="V79" s="189">
        <v>0</v>
      </c>
      <c r="W79" s="189">
        <v>0</v>
      </c>
      <c r="X79" s="189">
        <v>0</v>
      </c>
      <c r="Y79" s="189">
        <v>0</v>
      </c>
      <c r="Z79" s="189">
        <v>0</v>
      </c>
      <c r="AA79" s="189">
        <v>0</v>
      </c>
      <c r="AB79" s="189">
        <v>0</v>
      </c>
      <c r="AC79" s="189">
        <v>0</v>
      </c>
      <c r="AD79" s="189">
        <v>0</v>
      </c>
      <c r="AE79" s="189">
        <v>0</v>
      </c>
      <c r="AF79" s="189">
        <v>0</v>
      </c>
      <c r="AG79" s="189">
        <v>0</v>
      </c>
      <c r="AH79" s="189">
        <v>0</v>
      </c>
      <c r="AI79" s="189">
        <v>0</v>
      </c>
      <c r="AJ79" s="189">
        <v>0</v>
      </c>
    </row>
    <row r="80" spans="1:36">
      <c r="A80" s="195" t="s">
        <v>26</v>
      </c>
      <c r="B80" s="187" t="s">
        <v>815</v>
      </c>
      <c r="C80" s="192">
        <v>3800</v>
      </c>
      <c r="D80" s="192">
        <v>3800</v>
      </c>
      <c r="E80" s="192">
        <v>3800</v>
      </c>
      <c r="F80" s="192">
        <v>0</v>
      </c>
      <c r="G80" s="206">
        <v>0</v>
      </c>
      <c r="H80" s="206">
        <v>0</v>
      </c>
      <c r="I80" s="206">
        <v>0</v>
      </c>
      <c r="J80" s="206">
        <v>0</v>
      </c>
      <c r="K80" s="206">
        <v>0</v>
      </c>
      <c r="L80" s="206">
        <v>0</v>
      </c>
      <c r="M80" s="206">
        <v>0</v>
      </c>
      <c r="N80" s="206">
        <v>0</v>
      </c>
      <c r="O80" s="206">
        <v>0</v>
      </c>
      <c r="P80" s="206">
        <v>3800</v>
      </c>
      <c r="Q80" s="206">
        <v>3800</v>
      </c>
      <c r="R80" s="206">
        <v>0</v>
      </c>
      <c r="S80" s="206">
        <v>0</v>
      </c>
      <c r="T80" s="206">
        <v>0</v>
      </c>
      <c r="U80" s="206">
        <v>0</v>
      </c>
      <c r="V80" s="206">
        <v>0</v>
      </c>
      <c r="W80" s="206">
        <v>0</v>
      </c>
      <c r="X80" s="206">
        <v>0</v>
      </c>
      <c r="Y80" s="206">
        <v>0</v>
      </c>
      <c r="Z80" s="206">
        <v>0</v>
      </c>
      <c r="AA80" s="206">
        <v>0</v>
      </c>
      <c r="AB80" s="206">
        <v>0</v>
      </c>
      <c r="AC80" s="206">
        <v>0</v>
      </c>
      <c r="AD80" s="206">
        <v>0</v>
      </c>
      <c r="AE80" s="206">
        <v>0</v>
      </c>
      <c r="AF80" s="206">
        <v>0</v>
      </c>
      <c r="AG80" s="206">
        <v>0</v>
      </c>
      <c r="AH80" s="206">
        <v>0</v>
      </c>
      <c r="AI80" s="206">
        <v>0</v>
      </c>
      <c r="AJ80" s="206">
        <v>0</v>
      </c>
    </row>
    <row r="81" spans="1:36">
      <c r="A81" s="195"/>
      <c r="B81" s="187" t="s">
        <v>750</v>
      </c>
      <c r="C81" s="192">
        <v>3800</v>
      </c>
      <c r="D81" s="192">
        <v>3800</v>
      </c>
      <c r="E81" s="192">
        <v>3800</v>
      </c>
      <c r="F81" s="192">
        <v>0</v>
      </c>
      <c r="G81" s="206">
        <v>0</v>
      </c>
      <c r="H81" s="206"/>
      <c r="I81" s="206"/>
      <c r="J81" s="206"/>
      <c r="K81" s="206"/>
      <c r="L81" s="206"/>
      <c r="M81" s="206"/>
      <c r="N81" s="206"/>
      <c r="O81" s="206"/>
      <c r="P81" s="206">
        <v>3800</v>
      </c>
      <c r="Q81" s="206">
        <v>3800</v>
      </c>
      <c r="R81" s="206"/>
      <c r="S81" s="206"/>
      <c r="T81" s="206"/>
      <c r="U81" s="206"/>
      <c r="V81" s="206"/>
      <c r="W81" s="206"/>
      <c r="X81" s="206"/>
      <c r="Y81" s="206"/>
      <c r="Z81" s="206"/>
      <c r="AA81" s="206"/>
      <c r="AB81" s="206"/>
      <c r="AC81" s="206"/>
      <c r="AD81" s="206"/>
      <c r="AE81" s="206"/>
      <c r="AF81" s="206"/>
      <c r="AG81" s="206"/>
      <c r="AH81" s="206"/>
      <c r="AI81" s="206"/>
      <c r="AJ81" s="206"/>
    </row>
    <row r="82" spans="1:36">
      <c r="A82" s="195"/>
      <c r="B82" s="187" t="s">
        <v>751</v>
      </c>
      <c r="C82" s="192">
        <v>0</v>
      </c>
      <c r="D82" s="192">
        <v>0</v>
      </c>
      <c r="E82" s="192">
        <v>0</v>
      </c>
      <c r="F82" s="192"/>
      <c r="G82" s="206">
        <v>0</v>
      </c>
      <c r="H82" s="206"/>
      <c r="I82" s="206"/>
      <c r="J82" s="206"/>
      <c r="K82" s="206"/>
      <c r="L82" s="206"/>
      <c r="M82" s="206"/>
      <c r="N82" s="206"/>
      <c r="O82" s="206"/>
      <c r="P82" s="206">
        <v>0</v>
      </c>
      <c r="Q82" s="206"/>
      <c r="R82" s="206"/>
      <c r="S82" s="206"/>
      <c r="T82" s="206"/>
      <c r="U82" s="206"/>
      <c r="V82" s="206"/>
      <c r="W82" s="206"/>
      <c r="X82" s="206"/>
      <c r="Y82" s="206"/>
      <c r="Z82" s="206"/>
      <c r="AA82" s="206"/>
      <c r="AB82" s="206"/>
      <c r="AC82" s="206"/>
      <c r="AD82" s="206"/>
      <c r="AE82" s="206"/>
      <c r="AF82" s="206"/>
      <c r="AG82" s="206"/>
      <c r="AH82" s="206"/>
      <c r="AI82" s="206"/>
      <c r="AJ82" s="206"/>
    </row>
    <row r="83" spans="1:36">
      <c r="A83" s="209" t="s">
        <v>49</v>
      </c>
      <c r="B83" s="210" t="s">
        <v>752</v>
      </c>
      <c r="C83" s="211">
        <v>243000</v>
      </c>
      <c r="D83" s="211">
        <v>243000</v>
      </c>
      <c r="E83" s="211">
        <v>243000</v>
      </c>
      <c r="F83" s="211">
        <v>0</v>
      </c>
      <c r="G83" s="212">
        <v>0</v>
      </c>
      <c r="H83" s="212"/>
      <c r="I83" s="212">
        <v>0</v>
      </c>
      <c r="J83" s="212">
        <v>0</v>
      </c>
      <c r="K83" s="212">
        <v>0</v>
      </c>
      <c r="L83" s="212">
        <v>0</v>
      </c>
      <c r="M83" s="212">
        <v>0</v>
      </c>
      <c r="N83" s="212">
        <v>0</v>
      </c>
      <c r="O83" s="212">
        <v>0</v>
      </c>
      <c r="P83" s="212">
        <v>243000</v>
      </c>
      <c r="Q83" s="212">
        <v>243000</v>
      </c>
      <c r="R83" s="212">
        <v>0</v>
      </c>
      <c r="S83" s="212">
        <v>0</v>
      </c>
      <c r="T83" s="212">
        <v>0</v>
      </c>
      <c r="U83" s="212">
        <v>0</v>
      </c>
      <c r="V83" s="212">
        <v>0</v>
      </c>
      <c r="W83" s="212">
        <v>0</v>
      </c>
      <c r="X83" s="212">
        <v>0</v>
      </c>
      <c r="Y83" s="212">
        <v>0</v>
      </c>
      <c r="Z83" s="212">
        <v>0</v>
      </c>
      <c r="AA83" s="212">
        <v>0</v>
      </c>
      <c r="AB83" s="212">
        <v>0</v>
      </c>
      <c r="AC83" s="212">
        <v>0</v>
      </c>
      <c r="AD83" s="212">
        <v>0</v>
      </c>
      <c r="AE83" s="212">
        <v>0</v>
      </c>
      <c r="AF83" s="212">
        <v>0</v>
      </c>
      <c r="AG83" s="212">
        <v>0</v>
      </c>
      <c r="AH83" s="212">
        <v>0</v>
      </c>
      <c r="AI83" s="212">
        <v>0</v>
      </c>
      <c r="AJ83" s="212">
        <v>0</v>
      </c>
    </row>
  </sheetData>
  <mergeCells count="59">
    <mergeCell ref="H3:I3"/>
    <mergeCell ref="A4:A7"/>
    <mergeCell ref="B4:B7"/>
    <mergeCell ref="C4:C7"/>
    <mergeCell ref="D4:F4"/>
    <mergeCell ref="G4:I4"/>
    <mergeCell ref="AB4:AD4"/>
    <mergeCell ref="AE4:AG4"/>
    <mergeCell ref="AH4:AJ4"/>
    <mergeCell ref="D5:D7"/>
    <mergeCell ref="E5:F5"/>
    <mergeCell ref="J4:L4"/>
    <mergeCell ref="M4:O4"/>
    <mergeCell ref="P4:R4"/>
    <mergeCell ref="S4:U4"/>
    <mergeCell ref="V4:X4"/>
    <mergeCell ref="Y4:AA4"/>
    <mergeCell ref="G5:G7"/>
    <mergeCell ref="H5:I5"/>
    <mergeCell ref="J5:J7"/>
    <mergeCell ref="H6:H7"/>
    <mergeCell ref="I6:I7"/>
    <mergeCell ref="K5:L5"/>
    <mergeCell ref="M5:M7"/>
    <mergeCell ref="N5:O5"/>
    <mergeCell ref="K6:K7"/>
    <mergeCell ref="L6:L7"/>
    <mergeCell ref="N6:N7"/>
    <mergeCell ref="O6:O7"/>
    <mergeCell ref="AI5:AJ5"/>
    <mergeCell ref="E6:E7"/>
    <mergeCell ref="F6:F7"/>
    <mergeCell ref="AC5:AD5"/>
    <mergeCell ref="AE5:AE7"/>
    <mergeCell ref="AF5:AG5"/>
    <mergeCell ref="AC6:AC7"/>
    <mergeCell ref="AD6:AD7"/>
    <mergeCell ref="Y5:Y7"/>
    <mergeCell ref="Z5:AA5"/>
    <mergeCell ref="AB5:AB7"/>
    <mergeCell ref="T5:U5"/>
    <mergeCell ref="V5:V7"/>
    <mergeCell ref="W5:X5"/>
    <mergeCell ref="T6:T7"/>
    <mergeCell ref="U6:U7"/>
    <mergeCell ref="Q6:Q7"/>
    <mergeCell ref="R6:R7"/>
    <mergeCell ref="AH5:AH7"/>
    <mergeCell ref="P5:P7"/>
    <mergeCell ref="Q5:R5"/>
    <mergeCell ref="S5:S7"/>
    <mergeCell ref="AF6:AF7"/>
    <mergeCell ref="AG6:AG7"/>
    <mergeCell ref="AI6:AI7"/>
    <mergeCell ref="AJ6:AJ7"/>
    <mergeCell ref="W6:W7"/>
    <mergeCell ref="X6:X7"/>
    <mergeCell ref="Z6:Z7"/>
    <mergeCell ref="AA6:AA7"/>
  </mergeCells>
  <dataValidations count="1">
    <dataValidation allowBlank="1" showInputMessage="1" showErrorMessage="1" prompt="Sáng ngày 18/11/2016 Lãnh đạo Cục Thuế + STC thống nhất tăng số thu phí của VPC TP Kon Tum 5.000 triệu đồng" sqref="N50:O50 Q50:R50 T50:U50 W50:X50 Z50:AA50 AC50:AD50 AI50:AJ50" xr:uid="{B4B064AB-0A26-4948-B295-5580AD02D5B5}"/>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0173-254C-499D-8C03-32BF03A266DE}">
  <dimension ref="A1:T55"/>
  <sheetViews>
    <sheetView topLeftCell="C1" zoomScale="70" zoomScaleNormal="70" workbookViewId="0">
      <selection activeCell="M9" sqref="M9"/>
    </sheetView>
  </sheetViews>
  <sheetFormatPr defaultRowHeight="15"/>
  <cols>
    <col min="1" max="1" width="4.28515625" customWidth="1"/>
    <col min="2" max="2" width="49" customWidth="1"/>
    <col min="3" max="4" width="8.7109375" customWidth="1"/>
    <col min="5" max="5" width="6.42578125" customWidth="1"/>
    <col min="6" max="6" width="8.42578125" customWidth="1"/>
    <col min="7" max="7" width="9.28515625" customWidth="1"/>
    <col min="8" max="8" width="9" customWidth="1"/>
    <col min="9" max="9" width="7" customWidth="1"/>
    <col min="10" max="10" width="7.7109375" customWidth="1"/>
    <col min="11" max="11" width="10" customWidth="1"/>
    <col min="12" max="12" width="8.7109375" customWidth="1"/>
    <col min="13" max="13" width="9.28515625" customWidth="1"/>
    <col min="14" max="14" width="6.28515625" customWidth="1"/>
    <col min="15" max="15" width="7.7109375" customWidth="1"/>
    <col min="16" max="16" width="8.28515625" customWidth="1"/>
    <col min="17" max="17" width="9" customWidth="1"/>
    <col min="18" max="18" width="9.7109375" customWidth="1"/>
    <col min="19" max="19" width="6.42578125" customWidth="1"/>
    <col min="20" max="20" width="9.28515625" customWidth="1"/>
  </cols>
  <sheetData>
    <row r="1" spans="1:20">
      <c r="A1" s="213"/>
      <c r="B1" s="214" t="s">
        <v>816</v>
      </c>
      <c r="C1" s="215">
        <f>G1-C3</f>
        <v>0</v>
      </c>
      <c r="D1" s="216"/>
      <c r="E1" s="216"/>
      <c r="F1" s="216"/>
      <c r="G1" s="215"/>
      <c r="H1" s="215"/>
      <c r="I1" s="215"/>
      <c r="J1" s="215"/>
      <c r="K1" s="215"/>
      <c r="L1" s="215"/>
      <c r="M1" s="215"/>
      <c r="N1" s="215"/>
      <c r="O1" s="215"/>
      <c r="P1" s="215"/>
      <c r="Q1" s="215"/>
      <c r="R1" s="214"/>
      <c r="S1" s="217"/>
      <c r="T1" s="218"/>
    </row>
    <row r="2" spans="1:20" ht="15.6" customHeight="1">
      <c r="A2" s="574" t="s">
        <v>817</v>
      </c>
      <c r="B2" s="574"/>
      <c r="C2" s="574"/>
      <c r="D2" s="574"/>
      <c r="E2" s="574"/>
      <c r="F2" s="574"/>
      <c r="G2" s="574"/>
      <c r="H2" s="574"/>
      <c r="I2" s="574"/>
      <c r="J2" s="574"/>
      <c r="K2" s="574"/>
      <c r="L2" s="574"/>
      <c r="M2" s="574"/>
      <c r="N2" s="574"/>
      <c r="O2" s="574"/>
      <c r="P2" s="574"/>
      <c r="Q2" s="574"/>
      <c r="R2" s="574"/>
      <c r="S2" s="574"/>
      <c r="T2" s="574"/>
    </row>
    <row r="3" spans="1:20">
      <c r="A3" s="219"/>
      <c r="B3" s="220"/>
      <c r="C3" s="222"/>
      <c r="D3" s="222"/>
      <c r="E3" s="221"/>
      <c r="F3" s="221"/>
      <c r="G3" s="223">
        <f>G8-C8</f>
        <v>345400</v>
      </c>
      <c r="H3" s="221"/>
      <c r="I3" s="221"/>
      <c r="J3" s="221"/>
      <c r="K3" s="221"/>
      <c r="L3" s="225">
        <f>L8-M51</f>
        <v>4009987</v>
      </c>
      <c r="M3" s="221"/>
      <c r="N3" s="221"/>
      <c r="O3" s="221"/>
      <c r="P3" s="221"/>
      <c r="Q3" s="221"/>
      <c r="R3" s="224" t="s">
        <v>766</v>
      </c>
      <c r="S3" s="226"/>
      <c r="T3" s="227"/>
    </row>
    <row r="4" spans="1:20" ht="14.45" customHeight="1">
      <c r="A4" s="575" t="s">
        <v>3</v>
      </c>
      <c r="B4" s="563" t="s">
        <v>818</v>
      </c>
      <c r="C4" s="569" t="s">
        <v>819</v>
      </c>
      <c r="D4" s="572" t="s">
        <v>421</v>
      </c>
      <c r="E4" s="573"/>
      <c r="F4" s="573"/>
      <c r="G4" s="563" t="s">
        <v>820</v>
      </c>
      <c r="H4" s="563" t="s">
        <v>13</v>
      </c>
      <c r="I4" s="563"/>
      <c r="J4" s="563"/>
      <c r="K4" s="563"/>
      <c r="L4" s="563"/>
      <c r="M4" s="563"/>
      <c r="N4" s="563"/>
      <c r="O4" s="563"/>
      <c r="P4" s="563"/>
      <c r="Q4" s="563"/>
      <c r="R4" s="563"/>
      <c r="S4" s="563"/>
      <c r="T4" s="563"/>
    </row>
    <row r="5" spans="1:20" ht="14.45" customHeight="1">
      <c r="A5" s="576"/>
      <c r="B5" s="563"/>
      <c r="C5" s="570"/>
      <c r="D5" s="566" t="s">
        <v>822</v>
      </c>
      <c r="E5" s="566" t="s">
        <v>826</v>
      </c>
      <c r="F5" s="566" t="s">
        <v>823</v>
      </c>
      <c r="G5" s="563"/>
      <c r="H5" s="563" t="s">
        <v>421</v>
      </c>
      <c r="I5" s="563"/>
      <c r="J5" s="563"/>
      <c r="K5" s="563" t="s">
        <v>824</v>
      </c>
      <c r="L5" s="563" t="s">
        <v>421</v>
      </c>
      <c r="M5" s="563"/>
      <c r="N5" s="563"/>
      <c r="O5" s="563"/>
      <c r="P5" s="563"/>
      <c r="Q5" s="563" t="s">
        <v>821</v>
      </c>
      <c r="R5" s="563" t="s">
        <v>421</v>
      </c>
      <c r="S5" s="563"/>
      <c r="T5" s="563"/>
    </row>
    <row r="6" spans="1:20" ht="14.45" customHeight="1">
      <c r="A6" s="576"/>
      <c r="B6" s="563"/>
      <c r="C6" s="570"/>
      <c r="D6" s="567"/>
      <c r="E6" s="567"/>
      <c r="F6" s="567"/>
      <c r="G6" s="563"/>
      <c r="H6" s="563" t="s">
        <v>822</v>
      </c>
      <c r="I6" s="563" t="s">
        <v>826</v>
      </c>
      <c r="J6" s="563" t="s">
        <v>823</v>
      </c>
      <c r="K6" s="563"/>
      <c r="L6" s="563" t="s">
        <v>827</v>
      </c>
      <c r="M6" s="563" t="s">
        <v>421</v>
      </c>
      <c r="N6" s="563"/>
      <c r="O6" s="563"/>
      <c r="P6" s="563" t="s">
        <v>828</v>
      </c>
      <c r="Q6" s="563"/>
      <c r="R6" s="564" t="s">
        <v>829</v>
      </c>
      <c r="S6" s="565" t="s">
        <v>826</v>
      </c>
      <c r="T6" s="578" t="s">
        <v>823</v>
      </c>
    </row>
    <row r="7" spans="1:20" ht="51">
      <c r="A7" s="577"/>
      <c r="B7" s="563"/>
      <c r="C7" s="571"/>
      <c r="D7" s="568"/>
      <c r="E7" s="568"/>
      <c r="F7" s="568"/>
      <c r="G7" s="563"/>
      <c r="H7" s="563"/>
      <c r="I7" s="563"/>
      <c r="J7" s="563"/>
      <c r="K7" s="563"/>
      <c r="L7" s="563"/>
      <c r="M7" s="228" t="s">
        <v>829</v>
      </c>
      <c r="N7" s="228" t="s">
        <v>826</v>
      </c>
      <c r="O7" s="228" t="s">
        <v>823</v>
      </c>
      <c r="P7" s="563"/>
      <c r="Q7" s="563"/>
      <c r="R7" s="564"/>
      <c r="S7" s="565"/>
      <c r="T7" s="578"/>
    </row>
    <row r="8" spans="1:20">
      <c r="A8" s="229" t="s">
        <v>23</v>
      </c>
      <c r="B8" s="230" t="s">
        <v>830</v>
      </c>
      <c r="C8" s="229">
        <v>6996865</v>
      </c>
      <c r="D8" s="229">
        <v>6846926</v>
      </c>
      <c r="E8" s="234">
        <v>94.898357729233922</v>
      </c>
      <c r="F8" s="229">
        <v>149939</v>
      </c>
      <c r="G8" s="229">
        <v>7342265</v>
      </c>
      <c r="H8" s="229">
        <v>7192326</v>
      </c>
      <c r="I8" s="234">
        <v>88.651758102110065</v>
      </c>
      <c r="J8" s="229">
        <v>149939</v>
      </c>
      <c r="K8" s="229">
        <v>4369531</v>
      </c>
      <c r="L8" s="229">
        <v>4009987</v>
      </c>
      <c r="M8" s="229">
        <v>4065115</v>
      </c>
      <c r="N8" s="234">
        <v>90.343130593474754</v>
      </c>
      <c r="O8" s="229">
        <v>-55128</v>
      </c>
      <c r="P8" s="229">
        <v>359544</v>
      </c>
      <c r="Q8" s="229">
        <v>2972734</v>
      </c>
      <c r="R8" s="229">
        <v>2767667</v>
      </c>
      <c r="S8" s="234">
        <v>101.38416289940844</v>
      </c>
      <c r="T8" s="229">
        <v>205067</v>
      </c>
    </row>
    <row r="9" spans="1:20" ht="25.5">
      <c r="A9" s="231" t="s">
        <v>43</v>
      </c>
      <c r="B9" s="232" t="s">
        <v>831</v>
      </c>
      <c r="C9" s="231">
        <v>5555725</v>
      </c>
      <c r="D9" s="231">
        <v>5405786</v>
      </c>
      <c r="E9" s="235">
        <v>103.31693753875015</v>
      </c>
      <c r="F9" s="231">
        <v>149939</v>
      </c>
      <c r="G9" s="231">
        <v>5901125</v>
      </c>
      <c r="H9" s="231">
        <v>5751186</v>
      </c>
      <c r="I9" s="235">
        <v>93.816714397292372</v>
      </c>
      <c r="J9" s="231">
        <v>149939</v>
      </c>
      <c r="K9" s="231">
        <v>2928391</v>
      </c>
      <c r="L9" s="231">
        <v>2632417</v>
      </c>
      <c r="M9" s="231">
        <v>2687545</v>
      </c>
      <c r="N9" s="236">
        <v>85.534018621795099</v>
      </c>
      <c r="O9" s="231">
        <v>-55128</v>
      </c>
      <c r="P9" s="231">
        <v>295974</v>
      </c>
      <c r="Q9" s="231">
        <v>2972734</v>
      </c>
      <c r="R9" s="231">
        <v>2767667</v>
      </c>
      <c r="S9" s="235"/>
      <c r="T9" s="231">
        <v>205067</v>
      </c>
    </row>
    <row r="10" spans="1:20">
      <c r="A10" s="233" t="s">
        <v>832</v>
      </c>
      <c r="B10" s="232" t="s">
        <v>833</v>
      </c>
      <c r="C10" s="233">
        <v>5471825</v>
      </c>
      <c r="D10" s="233">
        <v>5321886</v>
      </c>
      <c r="E10" s="236">
        <v>102.0273627834857</v>
      </c>
      <c r="F10" s="233">
        <v>149939</v>
      </c>
      <c r="G10" s="233">
        <v>5817225</v>
      </c>
      <c r="H10" s="233">
        <v>5667286</v>
      </c>
      <c r="I10" s="236">
        <v>92.691526652334858</v>
      </c>
      <c r="J10" s="233">
        <v>149939</v>
      </c>
      <c r="K10" s="233">
        <v>2844491</v>
      </c>
      <c r="L10" s="233">
        <v>2548517</v>
      </c>
      <c r="M10" s="233">
        <v>2603645</v>
      </c>
      <c r="N10" s="236">
        <v>83.290591500516712</v>
      </c>
      <c r="O10" s="233">
        <v>-55128</v>
      </c>
      <c r="P10" s="233">
        <v>295974</v>
      </c>
      <c r="Q10" s="233">
        <v>2972734</v>
      </c>
      <c r="R10" s="233">
        <v>2767667</v>
      </c>
      <c r="S10" s="236">
        <v>101.38416289940844</v>
      </c>
      <c r="T10" s="233">
        <v>205067</v>
      </c>
    </row>
    <row r="11" spans="1:20">
      <c r="A11" s="237" t="s">
        <v>26</v>
      </c>
      <c r="B11" s="232" t="s">
        <v>834</v>
      </c>
      <c r="C11" s="233">
        <v>896220</v>
      </c>
      <c r="D11" s="233">
        <v>896220</v>
      </c>
      <c r="E11" s="236">
        <v>109.04617750695974</v>
      </c>
      <c r="F11" s="233">
        <v>0</v>
      </c>
      <c r="G11" s="233">
        <v>902220</v>
      </c>
      <c r="H11" s="233">
        <v>902220</v>
      </c>
      <c r="I11" s="236">
        <v>109.3107108067635</v>
      </c>
      <c r="J11" s="233">
        <v>0</v>
      </c>
      <c r="K11" s="233">
        <v>649533</v>
      </c>
      <c r="L11" s="233">
        <v>513733</v>
      </c>
      <c r="M11" s="233">
        <v>513733</v>
      </c>
      <c r="N11" s="236">
        <v>103.66109820839446</v>
      </c>
      <c r="O11" s="233">
        <v>0</v>
      </c>
      <c r="P11" s="233">
        <v>135800</v>
      </c>
      <c r="Q11" s="233">
        <v>252687</v>
      </c>
      <c r="R11" s="233">
        <v>252687</v>
      </c>
      <c r="S11" s="236">
        <v>122.86877115182635</v>
      </c>
      <c r="T11" s="233">
        <v>0</v>
      </c>
    </row>
    <row r="12" spans="1:20">
      <c r="A12" s="238" t="s">
        <v>61</v>
      </c>
      <c r="B12" s="239" t="s">
        <v>44</v>
      </c>
      <c r="C12" s="242">
        <v>506220</v>
      </c>
      <c r="D12" s="242">
        <v>506220</v>
      </c>
      <c r="E12" s="243">
        <v>94.290631658942914</v>
      </c>
      <c r="F12" s="242">
        <v>0</v>
      </c>
      <c r="G12" s="242">
        <v>506220</v>
      </c>
      <c r="H12" s="242">
        <v>506220</v>
      </c>
      <c r="I12" s="243">
        <v>94.290631658942914</v>
      </c>
      <c r="J12" s="242">
        <v>0</v>
      </c>
      <c r="K12" s="242">
        <v>424429</v>
      </c>
      <c r="L12" s="242">
        <v>298629</v>
      </c>
      <c r="M12" s="242">
        <v>298629</v>
      </c>
      <c r="N12" s="243">
        <v>88.25985955454675</v>
      </c>
      <c r="O12" s="242">
        <v>0</v>
      </c>
      <c r="P12" s="242">
        <v>125800</v>
      </c>
      <c r="Q12" s="242">
        <v>81791</v>
      </c>
      <c r="R12" s="246">
        <v>81791</v>
      </c>
      <c r="S12" s="247">
        <v>101.57848981619473</v>
      </c>
      <c r="T12" s="246">
        <v>0</v>
      </c>
    </row>
    <row r="13" spans="1:20">
      <c r="A13" s="238" t="s">
        <v>81</v>
      </c>
      <c r="B13" s="239" t="s">
        <v>835</v>
      </c>
      <c r="C13" s="242">
        <v>300000</v>
      </c>
      <c r="D13" s="242">
        <v>300000</v>
      </c>
      <c r="E13" s="243">
        <v>150</v>
      </c>
      <c r="F13" s="242">
        <v>0</v>
      </c>
      <c r="G13" s="242">
        <v>300000</v>
      </c>
      <c r="H13" s="242">
        <v>300000</v>
      </c>
      <c r="I13" s="243">
        <v>150</v>
      </c>
      <c r="J13" s="242">
        <v>0</v>
      </c>
      <c r="K13" s="242">
        <v>129104</v>
      </c>
      <c r="L13" s="242">
        <v>119104</v>
      </c>
      <c r="M13" s="242">
        <v>119104</v>
      </c>
      <c r="N13" s="243">
        <v>173.27494653534487</v>
      </c>
      <c r="O13" s="242">
        <v>0</v>
      </c>
      <c r="P13" s="242">
        <v>10000</v>
      </c>
      <c r="Q13" s="242">
        <v>170896</v>
      </c>
      <c r="R13" s="246">
        <v>170896</v>
      </c>
      <c r="S13" s="247">
        <v>136.56821378340365</v>
      </c>
      <c r="T13" s="246">
        <v>0</v>
      </c>
    </row>
    <row r="14" spans="1:20">
      <c r="A14" s="240"/>
      <c r="B14" s="241" t="s">
        <v>836</v>
      </c>
      <c r="C14" s="244"/>
      <c r="D14" s="244"/>
      <c r="E14" s="245">
        <v>0</v>
      </c>
      <c r="F14" s="244">
        <v>0</v>
      </c>
      <c r="G14" s="244"/>
      <c r="H14" s="244"/>
      <c r="I14" s="245">
        <v>0</v>
      </c>
      <c r="J14" s="244">
        <v>0</v>
      </c>
      <c r="K14" s="244"/>
      <c r="L14" s="244"/>
      <c r="M14" s="244"/>
      <c r="N14" s="245">
        <v>0</v>
      </c>
      <c r="O14" s="244">
        <v>0</v>
      </c>
      <c r="P14" s="244"/>
      <c r="Q14" s="244"/>
      <c r="R14" s="248"/>
      <c r="S14" s="249"/>
      <c r="T14" s="248">
        <v>0</v>
      </c>
    </row>
    <row r="15" spans="1:20">
      <c r="A15" s="238" t="s">
        <v>66</v>
      </c>
      <c r="B15" s="239" t="s">
        <v>837</v>
      </c>
      <c r="C15" s="242">
        <v>0</v>
      </c>
      <c r="D15" s="242"/>
      <c r="E15" s="243">
        <v>0</v>
      </c>
      <c r="F15" s="242">
        <v>0</v>
      </c>
      <c r="G15" s="242">
        <v>105800</v>
      </c>
      <c r="H15" s="242">
        <v>105800</v>
      </c>
      <c r="I15" s="243">
        <v>183.04498269896195</v>
      </c>
      <c r="J15" s="242">
        <v>0</v>
      </c>
      <c r="K15" s="242">
        <v>105800</v>
      </c>
      <c r="L15" s="242">
        <v>105800</v>
      </c>
      <c r="M15" s="242">
        <v>105800</v>
      </c>
      <c r="N15" s="243">
        <v>183.04498269896195</v>
      </c>
      <c r="O15" s="242">
        <v>0</v>
      </c>
      <c r="P15" s="242"/>
      <c r="Q15" s="242">
        <v>0</v>
      </c>
      <c r="R15" s="246"/>
      <c r="S15" s="247"/>
      <c r="T15" s="246">
        <v>0</v>
      </c>
    </row>
    <row r="16" spans="1:20">
      <c r="A16" s="238" t="s">
        <v>66</v>
      </c>
      <c r="B16" s="239" t="s">
        <v>838</v>
      </c>
      <c r="C16" s="242">
        <v>0</v>
      </c>
      <c r="D16" s="242"/>
      <c r="E16" s="243">
        <v>0</v>
      </c>
      <c r="F16" s="242">
        <v>0</v>
      </c>
      <c r="G16" s="242">
        <v>3884</v>
      </c>
      <c r="H16" s="242">
        <v>3884</v>
      </c>
      <c r="I16" s="243">
        <v>136.56821378340365</v>
      </c>
      <c r="J16" s="242">
        <v>0</v>
      </c>
      <c r="K16" s="242">
        <v>3884</v>
      </c>
      <c r="L16" s="242">
        <v>3884</v>
      </c>
      <c r="M16" s="242">
        <v>3884</v>
      </c>
      <c r="N16" s="243">
        <v>136.56821378340365</v>
      </c>
      <c r="O16" s="242">
        <v>0</v>
      </c>
      <c r="P16" s="242"/>
      <c r="Q16" s="242">
        <v>0</v>
      </c>
      <c r="R16" s="246"/>
      <c r="S16" s="247"/>
      <c r="T16" s="246">
        <v>0</v>
      </c>
    </row>
    <row r="17" spans="1:20">
      <c r="A17" s="238" t="s">
        <v>66</v>
      </c>
      <c r="B17" s="239" t="s">
        <v>839</v>
      </c>
      <c r="C17" s="242">
        <v>0</v>
      </c>
      <c r="D17" s="242"/>
      <c r="E17" s="243">
        <v>0</v>
      </c>
      <c r="F17" s="242">
        <v>0</v>
      </c>
      <c r="G17" s="242">
        <v>19420</v>
      </c>
      <c r="H17" s="242">
        <v>19420</v>
      </c>
      <c r="I17" s="243">
        <v>136.56821378340365</v>
      </c>
      <c r="J17" s="242">
        <v>0</v>
      </c>
      <c r="K17" s="242">
        <v>19420</v>
      </c>
      <c r="L17" s="242">
        <v>9420</v>
      </c>
      <c r="M17" s="242">
        <v>9420</v>
      </c>
      <c r="N17" s="243">
        <v>116.39688619794883</v>
      </c>
      <c r="O17" s="242">
        <v>0</v>
      </c>
      <c r="P17" s="242">
        <v>10000</v>
      </c>
      <c r="Q17" s="242">
        <v>0</v>
      </c>
      <c r="R17" s="246"/>
      <c r="S17" s="247"/>
      <c r="T17" s="246">
        <v>0</v>
      </c>
    </row>
    <row r="18" spans="1:20">
      <c r="A18" s="238" t="s">
        <v>700</v>
      </c>
      <c r="B18" s="239" t="s">
        <v>54</v>
      </c>
      <c r="C18" s="242">
        <v>90000</v>
      </c>
      <c r="D18" s="242">
        <v>90000</v>
      </c>
      <c r="E18" s="243">
        <v>105.88235294117648</v>
      </c>
      <c r="F18" s="242">
        <v>0</v>
      </c>
      <c r="G18" s="242">
        <v>90000</v>
      </c>
      <c r="H18" s="242">
        <v>90000</v>
      </c>
      <c r="I18" s="243">
        <v>105.88235294117648</v>
      </c>
      <c r="J18" s="242">
        <v>0</v>
      </c>
      <c r="K18" s="242">
        <v>90000</v>
      </c>
      <c r="L18" s="242">
        <v>90000</v>
      </c>
      <c r="M18" s="242">
        <v>90000</v>
      </c>
      <c r="N18" s="243">
        <v>105.88235294117648</v>
      </c>
      <c r="O18" s="242">
        <v>0</v>
      </c>
      <c r="P18" s="242">
        <v>0</v>
      </c>
      <c r="Q18" s="242">
        <v>0</v>
      </c>
      <c r="R18" s="246"/>
      <c r="S18" s="247"/>
      <c r="T18" s="246">
        <v>0</v>
      </c>
    </row>
    <row r="19" spans="1:20" ht="25.5">
      <c r="A19" s="238" t="s">
        <v>840</v>
      </c>
      <c r="B19" s="239" t="s">
        <v>56</v>
      </c>
      <c r="C19" s="242">
        <v>0</v>
      </c>
      <c r="D19" s="242"/>
      <c r="E19" s="243">
        <v>0</v>
      </c>
      <c r="F19" s="242">
        <v>0</v>
      </c>
      <c r="G19" s="242">
        <v>6000</v>
      </c>
      <c r="H19" s="242">
        <v>6000</v>
      </c>
      <c r="I19" s="243">
        <v>0</v>
      </c>
      <c r="J19" s="242">
        <v>0</v>
      </c>
      <c r="K19" s="242">
        <v>6000</v>
      </c>
      <c r="L19" s="242">
        <v>6000</v>
      </c>
      <c r="M19" s="242">
        <v>6000</v>
      </c>
      <c r="N19" s="243">
        <v>0</v>
      </c>
      <c r="O19" s="242">
        <v>0</v>
      </c>
      <c r="P19" s="242"/>
      <c r="Q19" s="242"/>
      <c r="R19" s="246"/>
      <c r="S19" s="247"/>
      <c r="T19" s="246">
        <v>0</v>
      </c>
    </row>
    <row r="20" spans="1:20">
      <c r="A20" s="237">
        <v>2</v>
      </c>
      <c r="B20" s="232" t="s">
        <v>841</v>
      </c>
      <c r="C20" s="233">
        <v>4463168</v>
      </c>
      <c r="D20" s="233">
        <v>4121121</v>
      </c>
      <c r="E20" s="236">
        <v>100.7987349775527</v>
      </c>
      <c r="F20" s="233">
        <v>342047</v>
      </c>
      <c r="G20" s="233">
        <v>4457168</v>
      </c>
      <c r="H20" s="233">
        <v>4114121</v>
      </c>
      <c r="I20" s="236">
        <v>100.71373928540393</v>
      </c>
      <c r="J20" s="233">
        <v>343047</v>
      </c>
      <c r="K20" s="233">
        <v>1796681</v>
      </c>
      <c r="L20" s="233">
        <v>1636507</v>
      </c>
      <c r="M20" s="233">
        <v>1564913</v>
      </c>
      <c r="N20" s="236">
        <v>100.5185943016907</v>
      </c>
      <c r="O20" s="233">
        <v>71594</v>
      </c>
      <c r="P20" s="233">
        <v>160174</v>
      </c>
      <c r="Q20" s="233">
        <v>2660487</v>
      </c>
      <c r="R20" s="250">
        <v>2389034</v>
      </c>
      <c r="S20" s="251">
        <v>99.589761884643352</v>
      </c>
      <c r="T20" s="250">
        <v>271453</v>
      </c>
    </row>
    <row r="21" spans="1:20">
      <c r="A21" s="238" t="s">
        <v>120</v>
      </c>
      <c r="B21" s="252" t="s">
        <v>842</v>
      </c>
      <c r="C21" s="242">
        <v>1969882</v>
      </c>
      <c r="D21" s="242">
        <v>1811505</v>
      </c>
      <c r="E21" s="243">
        <v>100.90077996672484</v>
      </c>
      <c r="F21" s="242">
        <v>158377</v>
      </c>
      <c r="G21" s="242">
        <v>1973977</v>
      </c>
      <c r="H21" s="242">
        <v>1811505</v>
      </c>
      <c r="I21" s="243">
        <v>100.90077996672484</v>
      </c>
      <c r="J21" s="242">
        <v>162472</v>
      </c>
      <c r="K21" s="242">
        <v>451862</v>
      </c>
      <c r="L21" s="242">
        <v>385819</v>
      </c>
      <c r="M21" s="242">
        <v>343835</v>
      </c>
      <c r="N21" s="243">
        <v>103.42986406283372</v>
      </c>
      <c r="O21" s="242">
        <v>41984</v>
      </c>
      <c r="P21" s="242">
        <v>66043</v>
      </c>
      <c r="Q21" s="242">
        <v>1522115</v>
      </c>
      <c r="R21" s="246">
        <v>1401627</v>
      </c>
      <c r="S21" s="247">
        <v>99.724297795378448</v>
      </c>
      <c r="T21" s="246">
        <v>120488</v>
      </c>
    </row>
    <row r="22" spans="1:20">
      <c r="A22" s="238" t="s">
        <v>126</v>
      </c>
      <c r="B22" s="252" t="s">
        <v>843</v>
      </c>
      <c r="C22" s="242">
        <v>16442</v>
      </c>
      <c r="D22" s="242">
        <v>16346</v>
      </c>
      <c r="E22" s="243">
        <v>100.3191358782374</v>
      </c>
      <c r="F22" s="242">
        <v>96</v>
      </c>
      <c r="G22" s="242">
        <v>16442</v>
      </c>
      <c r="H22" s="242">
        <v>16346</v>
      </c>
      <c r="I22" s="243">
        <v>100.3191358782374</v>
      </c>
      <c r="J22" s="242">
        <v>96</v>
      </c>
      <c r="K22" s="242">
        <v>14942</v>
      </c>
      <c r="L22" s="242">
        <v>14942</v>
      </c>
      <c r="M22" s="242">
        <v>14846</v>
      </c>
      <c r="N22" s="243">
        <v>100.35149384885764</v>
      </c>
      <c r="O22" s="242">
        <v>96</v>
      </c>
      <c r="P22" s="242"/>
      <c r="Q22" s="242">
        <v>1500</v>
      </c>
      <c r="R22" s="246">
        <v>1500</v>
      </c>
      <c r="S22" s="247"/>
      <c r="T22" s="246">
        <v>0</v>
      </c>
    </row>
    <row r="23" spans="1:20">
      <c r="A23" s="238" t="s">
        <v>705</v>
      </c>
      <c r="B23" s="252" t="s">
        <v>844</v>
      </c>
      <c r="C23" s="242">
        <v>75008</v>
      </c>
      <c r="D23" s="242">
        <v>74906</v>
      </c>
      <c r="E23" s="243">
        <v>99.864014505119457</v>
      </c>
      <c r="F23" s="242">
        <v>102</v>
      </c>
      <c r="G23" s="242">
        <v>83687</v>
      </c>
      <c r="H23" s="242">
        <v>83585</v>
      </c>
      <c r="I23" s="243">
        <v>100.35297931349125</v>
      </c>
      <c r="J23" s="242">
        <v>102</v>
      </c>
      <c r="K23" s="242">
        <v>17158</v>
      </c>
      <c r="L23" s="242">
        <v>5658</v>
      </c>
      <c r="M23" s="242">
        <v>5556</v>
      </c>
      <c r="N23" s="243">
        <v>100.30691460552445</v>
      </c>
      <c r="O23" s="242">
        <v>102</v>
      </c>
      <c r="P23" s="242">
        <v>11500</v>
      </c>
      <c r="Q23" s="242">
        <v>66529</v>
      </c>
      <c r="R23" s="246">
        <v>66529</v>
      </c>
      <c r="S23" s="247">
        <v>100.41810058564269</v>
      </c>
      <c r="T23" s="246">
        <v>0</v>
      </c>
    </row>
    <row r="24" spans="1:20">
      <c r="A24" s="238" t="s">
        <v>845</v>
      </c>
      <c r="B24" s="252" t="s">
        <v>846</v>
      </c>
      <c r="C24" s="242">
        <v>2401836</v>
      </c>
      <c r="D24" s="242">
        <v>2218364</v>
      </c>
      <c r="E24" s="243">
        <v>100.75092082495016</v>
      </c>
      <c r="F24" s="242">
        <v>183472</v>
      </c>
      <c r="G24" s="242">
        <v>2383062</v>
      </c>
      <c r="H24" s="242">
        <v>2202685</v>
      </c>
      <c r="I24" s="243">
        <v>100.5770652410656</v>
      </c>
      <c r="J24" s="242">
        <v>180377</v>
      </c>
      <c r="K24" s="242">
        <v>1312719</v>
      </c>
      <c r="L24" s="242">
        <v>1230088</v>
      </c>
      <c r="M24" s="242">
        <v>1200676</v>
      </c>
      <c r="N24" s="243">
        <v>99.717847747012627</v>
      </c>
      <c r="O24" s="242">
        <v>29412</v>
      </c>
      <c r="P24" s="242">
        <v>82631</v>
      </c>
      <c r="Q24" s="242">
        <v>1070343</v>
      </c>
      <c r="R24" s="246">
        <v>919378</v>
      </c>
      <c r="S24" s="247">
        <v>99.325523154128618</v>
      </c>
      <c r="T24" s="246">
        <v>150965</v>
      </c>
    </row>
    <row r="25" spans="1:20">
      <c r="A25" s="237" t="s">
        <v>51</v>
      </c>
      <c r="B25" s="232" t="s">
        <v>847</v>
      </c>
      <c r="C25" s="233">
        <v>2000</v>
      </c>
      <c r="D25" s="233">
        <v>2000</v>
      </c>
      <c r="E25" s="236">
        <v>153.84615384615387</v>
      </c>
      <c r="F25" s="233">
        <v>0</v>
      </c>
      <c r="G25" s="233">
        <v>2000</v>
      </c>
      <c r="H25" s="233">
        <v>2000</v>
      </c>
      <c r="I25" s="236">
        <v>153.84615384615387</v>
      </c>
      <c r="J25" s="233">
        <v>0</v>
      </c>
      <c r="K25" s="233">
        <v>2000</v>
      </c>
      <c r="L25" s="233">
        <v>2000</v>
      </c>
      <c r="M25" s="233">
        <v>2000</v>
      </c>
      <c r="N25" s="236">
        <v>153.84615384615387</v>
      </c>
      <c r="O25" s="233">
        <v>0</v>
      </c>
      <c r="P25" s="233"/>
      <c r="Q25" s="233"/>
      <c r="R25" s="250"/>
      <c r="S25" s="251"/>
      <c r="T25" s="246">
        <v>0</v>
      </c>
    </row>
    <row r="26" spans="1:20">
      <c r="A26" s="237" t="s">
        <v>142</v>
      </c>
      <c r="B26" s="232" t="s">
        <v>848</v>
      </c>
      <c r="C26" s="233">
        <v>1000</v>
      </c>
      <c r="D26" s="233">
        <v>1000</v>
      </c>
      <c r="E26" s="236">
        <v>100</v>
      </c>
      <c r="F26" s="233">
        <v>0</v>
      </c>
      <c r="G26" s="233">
        <v>1000</v>
      </c>
      <c r="H26" s="233">
        <v>1000</v>
      </c>
      <c r="I26" s="236">
        <v>100</v>
      </c>
      <c r="J26" s="233">
        <v>0</v>
      </c>
      <c r="K26" s="233">
        <v>1000</v>
      </c>
      <c r="L26" s="233">
        <v>1000</v>
      </c>
      <c r="M26" s="233">
        <v>1000</v>
      </c>
      <c r="N26" s="236">
        <v>100</v>
      </c>
      <c r="O26" s="233">
        <v>0</v>
      </c>
      <c r="P26" s="233"/>
      <c r="Q26" s="233">
        <v>0</v>
      </c>
      <c r="R26" s="250"/>
      <c r="S26" s="251"/>
      <c r="T26" s="246">
        <v>0</v>
      </c>
    </row>
    <row r="27" spans="1:20">
      <c r="A27" s="237" t="s">
        <v>30</v>
      </c>
      <c r="B27" s="232" t="s">
        <v>652</v>
      </c>
      <c r="C27" s="233">
        <v>109437</v>
      </c>
      <c r="D27" s="233">
        <v>109437</v>
      </c>
      <c r="E27" s="236">
        <v>101.69212756467441</v>
      </c>
      <c r="F27" s="233">
        <v>0</v>
      </c>
      <c r="G27" s="233">
        <v>116345</v>
      </c>
      <c r="H27" s="233">
        <v>116345</v>
      </c>
      <c r="I27" s="236">
        <v>92.619570755317795</v>
      </c>
      <c r="J27" s="233">
        <v>0</v>
      </c>
      <c r="K27" s="233">
        <v>56785</v>
      </c>
      <c r="L27" s="233">
        <v>56785</v>
      </c>
      <c r="M27" s="233">
        <v>56785</v>
      </c>
      <c r="N27" s="236">
        <v>84.841105018601255</v>
      </c>
      <c r="O27" s="233">
        <v>0</v>
      </c>
      <c r="P27" s="233"/>
      <c r="Q27" s="233">
        <v>59560</v>
      </c>
      <c r="R27" s="250">
        <v>59560</v>
      </c>
      <c r="S27" s="251">
        <v>101.49101133168612</v>
      </c>
      <c r="T27" s="246">
        <v>0</v>
      </c>
    </row>
    <row r="28" spans="1:20">
      <c r="A28" s="245"/>
      <c r="B28" s="249" t="s">
        <v>849</v>
      </c>
      <c r="C28" s="253">
        <v>2.0000091377191338</v>
      </c>
      <c r="D28" s="253"/>
      <c r="E28" s="245">
        <v>0</v>
      </c>
      <c r="F28" s="245">
        <v>0</v>
      </c>
      <c r="G28" s="253">
        <v>2.0000085951635014</v>
      </c>
      <c r="H28" s="254">
        <v>0</v>
      </c>
      <c r="I28" s="245">
        <v>0</v>
      </c>
      <c r="J28" s="254">
        <v>0</v>
      </c>
      <c r="K28" s="253">
        <v>1.9963149821883777</v>
      </c>
      <c r="L28" s="253"/>
      <c r="M28" s="253"/>
      <c r="N28" s="245">
        <v>0</v>
      </c>
      <c r="O28" s="253">
        <v>0</v>
      </c>
      <c r="P28" s="253"/>
      <c r="Q28" s="253">
        <v>2.0035428666002408</v>
      </c>
      <c r="R28" s="253">
        <v>0</v>
      </c>
      <c r="S28" s="253">
        <v>0</v>
      </c>
      <c r="T28" s="253">
        <v>0</v>
      </c>
    </row>
    <row r="29" spans="1:20" ht="25.5">
      <c r="A29" s="245"/>
      <c r="B29" s="249" t="s">
        <v>850</v>
      </c>
      <c r="C29" s="253"/>
      <c r="D29" s="253"/>
      <c r="E29" s="245">
        <v>0</v>
      </c>
      <c r="F29" s="245"/>
      <c r="G29" s="244">
        <v>6908</v>
      </c>
      <c r="H29" s="244">
        <v>6908</v>
      </c>
      <c r="I29" s="245">
        <v>0</v>
      </c>
      <c r="J29" s="254"/>
      <c r="K29" s="244">
        <v>6908</v>
      </c>
      <c r="L29" s="244">
        <v>6908</v>
      </c>
      <c r="M29" s="244">
        <v>6908</v>
      </c>
      <c r="N29" s="245">
        <v>0</v>
      </c>
      <c r="O29" s="253"/>
      <c r="P29" s="253"/>
      <c r="Q29" s="253"/>
      <c r="R29" s="253"/>
      <c r="S29" s="253"/>
      <c r="T29" s="253"/>
    </row>
    <row r="30" spans="1:20">
      <c r="A30" s="237" t="s">
        <v>31</v>
      </c>
      <c r="B30" s="232" t="s">
        <v>655</v>
      </c>
      <c r="C30" s="233">
        <v>0</v>
      </c>
      <c r="D30" s="233">
        <v>192108</v>
      </c>
      <c r="E30" s="236">
        <v>98.072829188852523</v>
      </c>
      <c r="F30" s="233">
        <v>-192108</v>
      </c>
      <c r="G30" s="233">
        <v>338492</v>
      </c>
      <c r="H30" s="233">
        <v>531600</v>
      </c>
      <c r="I30" s="236">
        <v>49.41057717242488</v>
      </c>
      <c r="J30" s="233">
        <v>-193108</v>
      </c>
      <c r="K30" s="233">
        <v>338492</v>
      </c>
      <c r="L30" s="233">
        <v>338492</v>
      </c>
      <c r="M30" s="233">
        <v>465214</v>
      </c>
      <c r="N30" s="236">
        <v>46.096482623179533</v>
      </c>
      <c r="O30" s="233">
        <v>-126722</v>
      </c>
      <c r="P30" s="233">
        <v>0</v>
      </c>
      <c r="Q30" s="233">
        <v>0</v>
      </c>
      <c r="R30" s="250">
        <v>66386</v>
      </c>
      <c r="S30" s="250">
        <v>0</v>
      </c>
      <c r="T30" s="250">
        <v>-66386</v>
      </c>
    </row>
    <row r="31" spans="1:20">
      <c r="A31" s="238" t="s">
        <v>170</v>
      </c>
      <c r="B31" s="239" t="s">
        <v>656</v>
      </c>
      <c r="C31" s="233">
        <v>0</v>
      </c>
      <c r="D31" s="242">
        <v>192108</v>
      </c>
      <c r="E31" s="243">
        <v>98.072829188852523</v>
      </c>
      <c r="F31" s="242">
        <v>-192108</v>
      </c>
      <c r="G31" s="242">
        <v>0</v>
      </c>
      <c r="H31" s="242">
        <v>193108</v>
      </c>
      <c r="I31" s="243">
        <v>98.583338012997558</v>
      </c>
      <c r="J31" s="242">
        <v>-193108</v>
      </c>
      <c r="K31" s="242">
        <v>0</v>
      </c>
      <c r="L31" s="242">
        <v>0</v>
      </c>
      <c r="M31" s="242">
        <v>126722</v>
      </c>
      <c r="N31" s="243">
        <v>98.068380566174994</v>
      </c>
      <c r="O31" s="242">
        <v>-126722</v>
      </c>
      <c r="P31" s="242">
        <v>0</v>
      </c>
      <c r="Q31" s="246">
        <v>0</v>
      </c>
      <c r="R31" s="246">
        <v>66386</v>
      </c>
      <c r="S31" s="246">
        <v>0</v>
      </c>
      <c r="T31" s="246">
        <v>-66386</v>
      </c>
    </row>
    <row r="32" spans="1:20" ht="38.25">
      <c r="A32" s="255" t="s">
        <v>192</v>
      </c>
      <c r="B32" s="256" t="s">
        <v>851</v>
      </c>
      <c r="C32" s="264"/>
      <c r="D32" s="264"/>
      <c r="E32" s="265">
        <v>0</v>
      </c>
      <c r="F32" s="264"/>
      <c r="G32" s="264">
        <v>299492</v>
      </c>
      <c r="H32" s="264">
        <v>299492</v>
      </c>
      <c r="I32" s="265">
        <v>0</v>
      </c>
      <c r="J32" s="242"/>
      <c r="K32" s="242">
        <v>299492</v>
      </c>
      <c r="L32" s="242">
        <v>299492</v>
      </c>
      <c r="M32" s="264">
        <v>299492</v>
      </c>
      <c r="N32" s="265">
        <v>0</v>
      </c>
      <c r="O32" s="264"/>
      <c r="P32" s="264"/>
      <c r="Q32" s="242"/>
      <c r="R32" s="270"/>
      <c r="S32" s="271"/>
      <c r="T32" s="270"/>
    </row>
    <row r="33" spans="1:20" ht="38.25">
      <c r="A33" s="257"/>
      <c r="B33" s="258" t="s">
        <v>852</v>
      </c>
      <c r="C33" s="266"/>
      <c r="D33" s="266"/>
      <c r="E33" s="267">
        <v>0</v>
      </c>
      <c r="F33" s="266"/>
      <c r="G33" s="266">
        <v>161000</v>
      </c>
      <c r="H33" s="266">
        <v>161000</v>
      </c>
      <c r="I33" s="267">
        <v>0</v>
      </c>
      <c r="J33" s="244"/>
      <c r="K33" s="244">
        <v>161000</v>
      </c>
      <c r="L33" s="244">
        <v>161000</v>
      </c>
      <c r="M33" s="266">
        <v>161000</v>
      </c>
      <c r="N33" s="267">
        <v>0</v>
      </c>
      <c r="O33" s="266"/>
      <c r="P33" s="266"/>
      <c r="Q33" s="244"/>
      <c r="R33" s="272"/>
      <c r="S33" s="273"/>
      <c r="T33" s="272"/>
    </row>
    <row r="34" spans="1:20">
      <c r="A34" s="255" t="s">
        <v>196</v>
      </c>
      <c r="B34" s="256" t="s">
        <v>853</v>
      </c>
      <c r="C34" s="264"/>
      <c r="D34" s="264"/>
      <c r="E34" s="265"/>
      <c r="F34" s="264"/>
      <c r="G34" s="264">
        <v>39000</v>
      </c>
      <c r="H34" s="264">
        <v>39000</v>
      </c>
      <c r="I34" s="265"/>
      <c r="J34" s="242"/>
      <c r="K34" s="242">
        <v>39000</v>
      </c>
      <c r="L34" s="242">
        <v>39000</v>
      </c>
      <c r="M34" s="264">
        <v>39000</v>
      </c>
      <c r="N34" s="265"/>
      <c r="O34" s="264"/>
      <c r="P34" s="264"/>
      <c r="Q34" s="242"/>
      <c r="R34" s="270"/>
      <c r="S34" s="271"/>
      <c r="T34" s="270"/>
    </row>
    <row r="35" spans="1:20">
      <c r="A35" s="259" t="s">
        <v>854</v>
      </c>
      <c r="B35" s="260" t="s">
        <v>855</v>
      </c>
      <c r="C35" s="268">
        <v>83900</v>
      </c>
      <c r="D35" s="268">
        <v>83900</v>
      </c>
      <c r="E35" s="269">
        <v>521.11801242236027</v>
      </c>
      <c r="F35" s="268"/>
      <c r="G35" s="268">
        <v>83900</v>
      </c>
      <c r="H35" s="268">
        <v>83900</v>
      </c>
      <c r="I35" s="269">
        <v>0</v>
      </c>
      <c r="J35" s="233"/>
      <c r="K35" s="233">
        <v>83900</v>
      </c>
      <c r="L35" s="233">
        <v>83900</v>
      </c>
      <c r="M35" s="268">
        <v>83900</v>
      </c>
      <c r="N35" s="269">
        <v>0</v>
      </c>
      <c r="O35" s="268"/>
      <c r="P35" s="268"/>
      <c r="Q35" s="233"/>
      <c r="R35" s="274"/>
      <c r="S35" s="275"/>
      <c r="T35" s="274"/>
    </row>
    <row r="36" spans="1:20">
      <c r="A36" s="233" t="s">
        <v>45</v>
      </c>
      <c r="B36" s="119" t="s">
        <v>666</v>
      </c>
      <c r="C36" s="233">
        <v>1441140</v>
      </c>
      <c r="D36" s="233">
        <v>1441140</v>
      </c>
      <c r="E36" s="236">
        <v>72.683018841279946</v>
      </c>
      <c r="F36" s="233">
        <v>0</v>
      </c>
      <c r="G36" s="233">
        <v>1441140</v>
      </c>
      <c r="H36" s="233">
        <v>1441140</v>
      </c>
      <c r="I36" s="236">
        <v>72.683018841279946</v>
      </c>
      <c r="J36" s="233">
        <v>0</v>
      </c>
      <c r="K36" s="233">
        <v>1441140</v>
      </c>
      <c r="L36" s="233">
        <v>1377570</v>
      </c>
      <c r="M36" s="233">
        <v>1377570</v>
      </c>
      <c r="N36" s="236">
        <v>101.47382074941301</v>
      </c>
      <c r="O36" s="233">
        <v>0</v>
      </c>
      <c r="P36" s="233">
        <v>63570</v>
      </c>
      <c r="Q36" s="233">
        <v>0</v>
      </c>
      <c r="R36" s="233">
        <v>0</v>
      </c>
      <c r="S36" s="233"/>
      <c r="T36" s="233">
        <v>0</v>
      </c>
    </row>
    <row r="37" spans="1:20">
      <c r="A37" s="238">
        <v>1</v>
      </c>
      <c r="B37" s="261" t="s">
        <v>667</v>
      </c>
      <c r="C37" s="242">
        <v>1234788</v>
      </c>
      <c r="D37" s="242">
        <v>1234788</v>
      </c>
      <c r="E37" s="243">
        <v>163.1860442065616</v>
      </c>
      <c r="F37" s="242">
        <v>0</v>
      </c>
      <c r="G37" s="242">
        <v>1234788</v>
      </c>
      <c r="H37" s="242">
        <v>1234788</v>
      </c>
      <c r="I37" s="243">
        <v>163.1860442065616</v>
      </c>
      <c r="J37" s="242">
        <v>0</v>
      </c>
      <c r="K37" s="242">
        <v>1234788</v>
      </c>
      <c r="L37" s="242">
        <v>1234788</v>
      </c>
      <c r="M37" s="242">
        <v>1234788</v>
      </c>
      <c r="N37" s="243">
        <v>163.1860442065616</v>
      </c>
      <c r="O37" s="242">
        <v>0</v>
      </c>
      <c r="P37" s="242"/>
      <c r="Q37" s="242">
        <v>0</v>
      </c>
      <c r="R37" s="276"/>
      <c r="S37" s="277"/>
      <c r="T37" s="276">
        <v>0</v>
      </c>
    </row>
    <row r="38" spans="1:20">
      <c r="A38" s="165" t="s">
        <v>66</v>
      </c>
      <c r="B38" s="161" t="s">
        <v>668</v>
      </c>
      <c r="C38" s="242">
        <v>848758</v>
      </c>
      <c r="D38" s="148">
        <v>848758</v>
      </c>
      <c r="E38" s="243"/>
      <c r="F38" s="242"/>
      <c r="G38" s="242">
        <v>848758</v>
      </c>
      <c r="H38" s="242"/>
      <c r="I38" s="243"/>
      <c r="J38" s="242"/>
      <c r="K38" s="242">
        <v>848758</v>
      </c>
      <c r="L38" s="242">
        <v>848758</v>
      </c>
      <c r="M38" s="148">
        <v>848758</v>
      </c>
      <c r="N38" s="243"/>
      <c r="O38" s="242"/>
      <c r="P38" s="242"/>
      <c r="Q38" s="242"/>
      <c r="R38" s="276"/>
      <c r="S38" s="277"/>
      <c r="T38" s="276"/>
    </row>
    <row r="39" spans="1:20">
      <c r="A39" s="160"/>
      <c r="B39" s="161" t="s">
        <v>669</v>
      </c>
      <c r="C39" s="242">
        <v>848758</v>
      </c>
      <c r="D39" s="148">
        <v>848758</v>
      </c>
      <c r="E39" s="243"/>
      <c r="F39" s="242"/>
      <c r="G39" s="242">
        <v>848758</v>
      </c>
      <c r="H39" s="242"/>
      <c r="I39" s="243"/>
      <c r="J39" s="242"/>
      <c r="K39" s="242">
        <v>848758</v>
      </c>
      <c r="L39" s="242">
        <v>848758</v>
      </c>
      <c r="M39" s="148">
        <v>848758</v>
      </c>
      <c r="N39" s="243"/>
      <c r="O39" s="242"/>
      <c r="P39" s="242"/>
      <c r="Q39" s="242"/>
      <c r="R39" s="276"/>
      <c r="S39" s="277"/>
      <c r="T39" s="276"/>
    </row>
    <row r="40" spans="1:20">
      <c r="A40" s="262"/>
      <c r="B40" s="263" t="s">
        <v>384</v>
      </c>
      <c r="C40" s="242">
        <v>0</v>
      </c>
      <c r="D40" s="158"/>
      <c r="E40" s="243"/>
      <c r="F40" s="242"/>
      <c r="G40" s="242">
        <v>0</v>
      </c>
      <c r="H40" s="242"/>
      <c r="I40" s="243"/>
      <c r="J40" s="242"/>
      <c r="K40" s="242">
        <v>0</v>
      </c>
      <c r="L40" s="242">
        <v>0</v>
      </c>
      <c r="M40" s="158"/>
      <c r="N40" s="243"/>
      <c r="O40" s="242"/>
      <c r="P40" s="242"/>
      <c r="Q40" s="242"/>
      <c r="R40" s="276"/>
      <c r="S40" s="277"/>
      <c r="T40" s="276"/>
    </row>
    <row r="41" spans="1:20">
      <c r="A41" s="262"/>
      <c r="B41" s="263" t="s">
        <v>856</v>
      </c>
      <c r="C41" s="244">
        <v>146403</v>
      </c>
      <c r="D41" s="158">
        <v>146403</v>
      </c>
      <c r="E41" s="245"/>
      <c r="F41" s="244"/>
      <c r="G41" s="244">
        <v>146403</v>
      </c>
      <c r="H41" s="244"/>
      <c r="I41" s="245"/>
      <c r="J41" s="244"/>
      <c r="K41" s="244">
        <v>146403</v>
      </c>
      <c r="L41" s="244">
        <v>146403</v>
      </c>
      <c r="M41" s="158">
        <v>146403</v>
      </c>
      <c r="N41" s="245"/>
      <c r="O41" s="244"/>
      <c r="P41" s="244"/>
      <c r="Q41" s="244"/>
      <c r="R41" s="278"/>
      <c r="S41" s="279"/>
      <c r="T41" s="278"/>
    </row>
    <row r="42" spans="1:20">
      <c r="A42" s="165" t="s">
        <v>66</v>
      </c>
      <c r="B42" s="161" t="s">
        <v>857</v>
      </c>
      <c r="C42" s="242">
        <v>386030</v>
      </c>
      <c r="D42" s="148">
        <v>386030</v>
      </c>
      <c r="E42" s="243"/>
      <c r="F42" s="242"/>
      <c r="G42" s="242">
        <v>386030</v>
      </c>
      <c r="H42" s="242"/>
      <c r="I42" s="243"/>
      <c r="J42" s="242"/>
      <c r="K42" s="242">
        <v>386030</v>
      </c>
      <c r="L42" s="242">
        <v>386030</v>
      </c>
      <c r="M42" s="148">
        <v>386030</v>
      </c>
      <c r="N42" s="243"/>
      <c r="O42" s="242"/>
      <c r="P42" s="242"/>
      <c r="Q42" s="242"/>
      <c r="R42" s="276"/>
      <c r="S42" s="277"/>
      <c r="T42" s="276"/>
    </row>
    <row r="43" spans="1:20" ht="25.5">
      <c r="A43" s="238">
        <v>2</v>
      </c>
      <c r="B43" s="261" t="s">
        <v>672</v>
      </c>
      <c r="C43" s="242">
        <v>206352</v>
      </c>
      <c r="D43" s="242">
        <v>206352</v>
      </c>
      <c r="E43" s="243">
        <v>36.516596441988995</v>
      </c>
      <c r="F43" s="242">
        <v>0</v>
      </c>
      <c r="G43" s="242">
        <v>206352</v>
      </c>
      <c r="H43" s="242">
        <v>206352</v>
      </c>
      <c r="I43" s="243">
        <v>36.516596441988995</v>
      </c>
      <c r="J43" s="242">
        <v>0</v>
      </c>
      <c r="K43" s="242">
        <v>206352</v>
      </c>
      <c r="L43" s="242">
        <v>142782</v>
      </c>
      <c r="M43" s="242">
        <v>142782</v>
      </c>
      <c r="N43" s="243">
        <v>31.282206330844463</v>
      </c>
      <c r="O43" s="242">
        <v>0</v>
      </c>
      <c r="P43" s="242">
        <v>63570</v>
      </c>
      <c r="Q43" s="242">
        <v>0</v>
      </c>
      <c r="R43" s="276"/>
      <c r="S43" s="277"/>
      <c r="T43" s="276">
        <v>0</v>
      </c>
    </row>
    <row r="44" spans="1:20">
      <c r="A44" s="238" t="s">
        <v>66</v>
      </c>
      <c r="B44" s="261" t="s">
        <v>673</v>
      </c>
      <c r="C44" s="242">
        <v>18680</v>
      </c>
      <c r="D44" s="242">
        <v>18680</v>
      </c>
      <c r="E44" s="243">
        <v>12.509207794816849</v>
      </c>
      <c r="F44" s="242">
        <v>0</v>
      </c>
      <c r="G44" s="242">
        <v>18680</v>
      </c>
      <c r="H44" s="242">
        <v>18680</v>
      </c>
      <c r="I44" s="243">
        <v>12.509207794816849</v>
      </c>
      <c r="J44" s="242">
        <v>0</v>
      </c>
      <c r="K44" s="242">
        <v>18680</v>
      </c>
      <c r="L44" s="242">
        <v>18680</v>
      </c>
      <c r="M44" s="242">
        <v>18680</v>
      </c>
      <c r="N44" s="243">
        <v>12.509207794816849</v>
      </c>
      <c r="O44" s="242">
        <v>0</v>
      </c>
      <c r="P44" s="242"/>
      <c r="Q44" s="242">
        <v>0</v>
      </c>
      <c r="R44" s="276"/>
      <c r="S44" s="277"/>
      <c r="T44" s="276">
        <v>0</v>
      </c>
    </row>
    <row r="45" spans="1:20">
      <c r="A45" s="238" t="s">
        <v>66</v>
      </c>
      <c r="B45" s="261" t="s">
        <v>668</v>
      </c>
      <c r="C45" s="242">
        <v>187672</v>
      </c>
      <c r="D45" s="242">
        <v>187672</v>
      </c>
      <c r="E45" s="243">
        <v>45.139394988947977</v>
      </c>
      <c r="F45" s="242">
        <v>0</v>
      </c>
      <c r="G45" s="242">
        <v>187672</v>
      </c>
      <c r="H45" s="242">
        <v>187672</v>
      </c>
      <c r="I45" s="243">
        <v>45.139394988947977</v>
      </c>
      <c r="J45" s="242">
        <v>0</v>
      </c>
      <c r="K45" s="242">
        <v>187672</v>
      </c>
      <c r="L45" s="242">
        <v>124102</v>
      </c>
      <c r="M45" s="242">
        <v>124102</v>
      </c>
      <c r="N45" s="243">
        <v>40.410677885523377</v>
      </c>
      <c r="O45" s="242">
        <v>0</v>
      </c>
      <c r="P45" s="242">
        <v>63570</v>
      </c>
      <c r="Q45" s="242">
        <v>0</v>
      </c>
      <c r="R45" s="276"/>
      <c r="S45" s="277"/>
      <c r="T45" s="276">
        <v>0</v>
      </c>
    </row>
    <row r="46" spans="1:20">
      <c r="A46" s="233" t="s">
        <v>24</v>
      </c>
      <c r="B46" s="232" t="s">
        <v>678</v>
      </c>
      <c r="C46" s="233">
        <v>83900</v>
      </c>
      <c r="D46" s="268">
        <v>83900</v>
      </c>
      <c r="E46" s="236">
        <v>521.11801242236027</v>
      </c>
      <c r="F46" s="233">
        <v>0</v>
      </c>
      <c r="G46" s="233">
        <v>83900</v>
      </c>
      <c r="H46" s="233">
        <v>83900</v>
      </c>
      <c r="I46" s="236">
        <v>0</v>
      </c>
      <c r="J46" s="233">
        <v>0</v>
      </c>
      <c r="K46" s="233">
        <v>83900</v>
      </c>
      <c r="L46" s="233">
        <v>83900</v>
      </c>
      <c r="M46" s="233">
        <v>83900</v>
      </c>
      <c r="N46" s="236">
        <v>521.11801242236027</v>
      </c>
      <c r="O46" s="233">
        <v>0</v>
      </c>
      <c r="P46" s="233">
        <v>0</v>
      </c>
      <c r="Q46" s="233">
        <v>0</v>
      </c>
      <c r="R46" s="233"/>
      <c r="S46" s="277"/>
      <c r="T46" s="233">
        <v>0</v>
      </c>
    </row>
    <row r="47" spans="1:20">
      <c r="A47" s="233" t="s">
        <v>25</v>
      </c>
      <c r="B47" s="232" t="s">
        <v>858</v>
      </c>
      <c r="C47" s="233">
        <v>91000</v>
      </c>
      <c r="D47" s="233">
        <v>91000</v>
      </c>
      <c r="E47" s="236">
        <v>266.86217008797655</v>
      </c>
      <c r="F47" s="233">
        <v>0</v>
      </c>
      <c r="G47" s="233">
        <v>91000</v>
      </c>
      <c r="H47" s="233">
        <v>0</v>
      </c>
      <c r="I47" s="236">
        <v>0</v>
      </c>
      <c r="J47" s="233">
        <v>0</v>
      </c>
      <c r="K47" s="233">
        <v>91000</v>
      </c>
      <c r="L47" s="233">
        <v>91000</v>
      </c>
      <c r="M47" s="233">
        <v>91000</v>
      </c>
      <c r="N47" s="236">
        <v>266.86217008797655</v>
      </c>
      <c r="O47" s="233">
        <v>0</v>
      </c>
      <c r="P47" s="233">
        <v>0</v>
      </c>
      <c r="Q47" s="233">
        <v>0</v>
      </c>
      <c r="R47" s="233">
        <v>0</v>
      </c>
      <c r="S47" s="233">
        <v>0</v>
      </c>
      <c r="T47" s="233">
        <v>0</v>
      </c>
    </row>
    <row r="48" spans="1:20">
      <c r="A48" s="242">
        <v>1</v>
      </c>
      <c r="B48" s="239" t="s">
        <v>681</v>
      </c>
      <c r="C48" s="242">
        <v>83900</v>
      </c>
      <c r="D48" s="242">
        <v>83900</v>
      </c>
      <c r="E48" s="243">
        <v>521.11801242236027</v>
      </c>
      <c r="F48" s="242"/>
      <c r="G48" s="242">
        <v>83900</v>
      </c>
      <c r="H48" s="242"/>
      <c r="I48" s="243">
        <v>0</v>
      </c>
      <c r="J48" s="242"/>
      <c r="K48" s="242">
        <v>83900</v>
      </c>
      <c r="L48" s="242">
        <v>83900</v>
      </c>
      <c r="M48" s="242">
        <v>83900</v>
      </c>
      <c r="N48" s="243">
        <v>521.11801242236027</v>
      </c>
      <c r="O48" s="242"/>
      <c r="P48" s="242"/>
      <c r="Q48" s="242"/>
      <c r="R48" s="242"/>
      <c r="S48" s="242"/>
      <c r="T48" s="242"/>
    </row>
    <row r="49" spans="1:20">
      <c r="A49" s="242">
        <v>2</v>
      </c>
      <c r="B49" s="246" t="s">
        <v>682</v>
      </c>
      <c r="C49" s="242">
        <v>7100</v>
      </c>
      <c r="D49" s="242">
        <v>7100</v>
      </c>
      <c r="E49" s="243">
        <v>39.444444444444443</v>
      </c>
      <c r="F49" s="242">
        <v>0</v>
      </c>
      <c r="G49" s="242">
        <v>7100</v>
      </c>
      <c r="H49" s="242"/>
      <c r="I49" s="243">
        <v>0</v>
      </c>
      <c r="J49" s="242">
        <v>0</v>
      </c>
      <c r="K49" s="242">
        <v>7100</v>
      </c>
      <c r="L49" s="242">
        <v>7100</v>
      </c>
      <c r="M49" s="242">
        <v>7100</v>
      </c>
      <c r="N49" s="243">
        <v>39.444444444444443</v>
      </c>
      <c r="O49" s="242">
        <v>0</v>
      </c>
      <c r="P49" s="242"/>
      <c r="Q49" s="242"/>
      <c r="R49" s="276"/>
      <c r="S49" s="277"/>
      <c r="T49" s="276">
        <v>0</v>
      </c>
    </row>
    <row r="50" spans="1:20">
      <c r="A50" s="280"/>
      <c r="B50" s="281"/>
      <c r="C50" s="280"/>
      <c r="D50" s="280"/>
      <c r="E50" s="282"/>
      <c r="F50" s="282"/>
      <c r="G50" s="280"/>
      <c r="H50" s="280"/>
      <c r="I50" s="282"/>
      <c r="J50" s="282"/>
      <c r="K50" s="280"/>
      <c r="L50" s="280"/>
      <c r="M50" s="280"/>
      <c r="N50" s="282"/>
      <c r="O50" s="280"/>
      <c r="P50" s="280"/>
      <c r="Q50" s="280"/>
      <c r="R50" s="283"/>
      <c r="S50" s="284"/>
      <c r="T50" s="283"/>
    </row>
    <row r="52" spans="1:20">
      <c r="A52" s="561" t="s">
        <v>859</v>
      </c>
      <c r="B52" s="561"/>
    </row>
    <row r="53" spans="1:20">
      <c r="A53" s="562" t="s">
        <v>860</v>
      </c>
      <c r="B53" s="562"/>
      <c r="C53" s="562"/>
      <c r="D53" s="562"/>
      <c r="E53" s="562"/>
      <c r="F53" s="562"/>
      <c r="G53" s="562"/>
      <c r="H53" s="562"/>
      <c r="I53" s="562"/>
      <c r="J53" s="562"/>
      <c r="K53" s="562"/>
      <c r="L53" s="562"/>
      <c r="M53" s="562"/>
      <c r="N53" s="562"/>
      <c r="O53" s="562"/>
      <c r="P53" s="562"/>
      <c r="Q53" s="562"/>
      <c r="R53" s="562"/>
      <c r="S53" s="562"/>
      <c r="T53" s="562"/>
    </row>
    <row r="54" spans="1:20">
      <c r="A54" s="562" t="s">
        <v>861</v>
      </c>
      <c r="B54" s="562"/>
      <c r="C54" s="562"/>
      <c r="D54" s="562"/>
      <c r="E54" s="562"/>
      <c r="F54" s="562"/>
      <c r="G54" s="562"/>
      <c r="H54" s="562"/>
      <c r="I54" s="562"/>
      <c r="J54" s="562"/>
      <c r="K54" s="562"/>
      <c r="L54" s="562"/>
      <c r="M54" s="562"/>
      <c r="N54" s="562"/>
      <c r="O54" s="562"/>
      <c r="P54" s="562"/>
      <c r="Q54" s="562"/>
      <c r="R54" s="562"/>
      <c r="S54" s="562"/>
      <c r="T54" s="562"/>
    </row>
    <row r="55" spans="1:20">
      <c r="A55" s="562" t="s">
        <v>862</v>
      </c>
      <c r="B55" s="562"/>
      <c r="C55" s="562"/>
      <c r="D55" s="562"/>
      <c r="E55" s="562"/>
      <c r="F55" s="562"/>
      <c r="G55" s="562"/>
      <c r="H55" s="562"/>
      <c r="I55" s="562"/>
      <c r="J55" s="562"/>
      <c r="K55" s="562"/>
      <c r="L55" s="562"/>
      <c r="M55" s="562"/>
      <c r="N55" s="562"/>
      <c r="O55" s="562"/>
      <c r="P55" s="562"/>
      <c r="Q55" s="562"/>
      <c r="R55" s="562"/>
      <c r="S55" s="562"/>
      <c r="T55" s="562"/>
    </row>
  </sheetData>
  <mergeCells count="28">
    <mergeCell ref="D4:F4"/>
    <mergeCell ref="G4:G7"/>
    <mergeCell ref="H4:T4"/>
    <mergeCell ref="A2:T2"/>
    <mergeCell ref="A4:A7"/>
    <mergeCell ref="B4:B7"/>
    <mergeCell ref="F5:F7"/>
    <mergeCell ref="H5:J5"/>
    <mergeCell ref="H6:H7"/>
    <mergeCell ref="I6:I7"/>
    <mergeCell ref="J6:J7"/>
    <mergeCell ref="T6:T7"/>
    <mergeCell ref="A52:B52"/>
    <mergeCell ref="A53:T53"/>
    <mergeCell ref="A54:T54"/>
    <mergeCell ref="A55:T55"/>
    <mergeCell ref="L6:L7"/>
    <mergeCell ref="M6:O6"/>
    <mergeCell ref="P6:P7"/>
    <mergeCell ref="R6:R7"/>
    <mergeCell ref="S6:S7"/>
    <mergeCell ref="K5:K7"/>
    <mergeCell ref="L5:P5"/>
    <mergeCell ref="Q5:Q7"/>
    <mergeCell ref="R5:T5"/>
    <mergeCell ref="D5:D7"/>
    <mergeCell ref="E5:E7"/>
    <mergeCell ref="C4: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84DD-DB90-46BB-B7ED-F185FB73D31E}">
  <dimension ref="A1:BV78"/>
  <sheetViews>
    <sheetView zoomScale="85" zoomScaleNormal="85" workbookViewId="0">
      <selection activeCell="I9" sqref="I9"/>
    </sheetView>
  </sheetViews>
  <sheetFormatPr defaultRowHeight="15"/>
  <cols>
    <col min="1" max="1" width="7.42578125" customWidth="1"/>
    <col min="2" max="2" width="39.28515625" customWidth="1"/>
    <col min="3" max="3" width="9.28515625" customWidth="1"/>
    <col min="4" max="4" width="9" customWidth="1"/>
    <col min="5" max="6" width="6.7109375" customWidth="1"/>
    <col min="7" max="7" width="7" customWidth="1"/>
    <col min="8" max="8" width="8.7109375" customWidth="1"/>
    <col min="9" max="9" width="10.7109375" customWidth="1"/>
    <col min="10" max="10" width="8.7109375" customWidth="1"/>
    <col min="11" max="11" width="6.7109375" customWidth="1"/>
    <col min="12" max="12" width="7" customWidth="1"/>
    <col min="13" max="14" width="7.28515625" customWidth="1"/>
    <col min="15" max="15" width="9.42578125" customWidth="1"/>
    <col min="16" max="16" width="9" customWidth="1"/>
    <col min="17" max="17" width="7.28515625" customWidth="1"/>
    <col min="18" max="18" width="7.42578125" customWidth="1"/>
    <col min="19" max="19" width="6.7109375" customWidth="1"/>
    <col min="20" max="20" width="6.42578125" customWidth="1"/>
    <col min="21" max="21" width="8.42578125" customWidth="1"/>
    <col min="22" max="22" width="8.28515625" customWidth="1"/>
    <col min="23" max="23" width="6.42578125" customWidth="1"/>
    <col min="24" max="24" width="6.28515625" customWidth="1"/>
    <col min="25" max="25" width="6.7109375" customWidth="1"/>
    <col min="26" max="26" width="7.7109375" customWidth="1"/>
    <col min="27" max="27" width="8.28515625" customWidth="1"/>
    <col min="28" max="28" width="7.7109375" customWidth="1"/>
    <col min="29" max="29" width="7" customWidth="1"/>
    <col min="30" max="30" width="6.42578125" customWidth="1"/>
    <col min="31" max="31" width="7.7109375" customWidth="1"/>
    <col min="32" max="32" width="6.7109375" customWidth="1"/>
    <col min="33" max="33" width="8.28515625" customWidth="1"/>
    <col min="34" max="34" width="9.42578125" customWidth="1"/>
    <col min="35" max="35" width="5.7109375" customWidth="1"/>
    <col min="36" max="36" width="7.28515625" customWidth="1"/>
    <col min="37" max="38" width="7.7109375" customWidth="1"/>
    <col min="39" max="40" width="8.7109375" customWidth="1"/>
    <col min="41" max="41" width="7.28515625" customWidth="1"/>
    <col min="42" max="43" width="7.42578125" customWidth="1"/>
    <col min="44" max="44" width="6.7109375" customWidth="1"/>
    <col min="45" max="45" width="8" customWidth="1"/>
    <col min="46" max="46" width="7.7109375" customWidth="1"/>
    <col min="47" max="47" width="6.42578125" customWidth="1"/>
    <col min="48" max="48" width="6.7109375" customWidth="1"/>
    <col min="49" max="49" width="7.7109375" customWidth="1"/>
    <col min="50" max="50" width="6.7109375" customWidth="1"/>
    <col min="51" max="51" width="8.42578125" customWidth="1"/>
    <col min="52" max="52" width="7.28515625" customWidth="1"/>
    <col min="53" max="53" width="6.7109375" customWidth="1"/>
    <col min="54" max="54" width="7.42578125" customWidth="1"/>
    <col min="55" max="56" width="7.7109375" customWidth="1"/>
    <col min="57" max="57" width="8.42578125" customWidth="1"/>
    <col min="58" max="58" width="9.28515625" customWidth="1"/>
    <col min="59" max="59" width="6.7109375" customWidth="1"/>
    <col min="60" max="61" width="7.28515625" customWidth="1"/>
    <col min="62" max="62" width="6.42578125" customWidth="1"/>
    <col min="63" max="63" width="8.7109375" customWidth="1"/>
    <col min="64" max="64" width="8.28515625" customWidth="1"/>
    <col min="65" max="65" width="6.7109375" customWidth="1"/>
    <col min="66" max="66" width="7" customWidth="1"/>
    <col min="67" max="67" width="7.42578125" customWidth="1"/>
    <col min="68" max="68" width="6.7109375" customWidth="1"/>
    <col min="69" max="69" width="8.7109375" customWidth="1"/>
    <col min="70" max="70" width="7.7109375" customWidth="1"/>
    <col min="71" max="71" width="7.42578125" customWidth="1"/>
    <col min="72" max="72" width="6.42578125" customWidth="1"/>
    <col min="73" max="73" width="6.28515625" customWidth="1"/>
    <col min="74" max="74" width="6.7109375" customWidth="1"/>
  </cols>
  <sheetData>
    <row r="1" spans="1:74">
      <c r="A1" s="285" t="s">
        <v>863</v>
      </c>
      <c r="B1" s="286"/>
      <c r="C1" s="286"/>
      <c r="D1" s="286"/>
      <c r="E1" s="286"/>
      <c r="F1" s="286"/>
      <c r="G1" s="286"/>
      <c r="H1" s="286"/>
      <c r="I1" s="287"/>
      <c r="J1" s="287"/>
      <c r="K1" s="287"/>
      <c r="L1" s="287"/>
      <c r="M1" s="287"/>
      <c r="N1" s="287"/>
      <c r="O1" s="287"/>
      <c r="P1" s="287"/>
      <c r="Q1" s="288"/>
      <c r="R1" s="287"/>
      <c r="S1" s="287"/>
      <c r="T1" s="287"/>
      <c r="U1" s="287"/>
      <c r="V1" s="287"/>
      <c r="W1" s="288"/>
      <c r="X1" s="287"/>
      <c r="Y1" s="287"/>
      <c r="Z1" s="287"/>
      <c r="AA1" s="287"/>
      <c r="AB1" s="287"/>
      <c r="AC1" s="288"/>
      <c r="AD1" s="287"/>
      <c r="AE1" s="287"/>
      <c r="AF1" s="287"/>
      <c r="AG1" s="287"/>
      <c r="AH1" s="287"/>
      <c r="AI1" s="288"/>
      <c r="AJ1" s="287"/>
      <c r="AK1" s="287"/>
      <c r="AL1" s="287"/>
      <c r="AM1" s="287"/>
      <c r="AN1" s="287"/>
      <c r="AO1" s="288"/>
      <c r="AP1" s="287"/>
      <c r="AQ1" s="287"/>
      <c r="AR1" s="287"/>
      <c r="AS1" s="287"/>
      <c r="AT1" s="287"/>
      <c r="AU1" s="288"/>
      <c r="AV1" s="287"/>
      <c r="AW1" s="287"/>
      <c r="AX1" s="287"/>
      <c r="AY1" s="287"/>
      <c r="AZ1" s="287"/>
      <c r="BA1" s="288"/>
      <c r="BB1" s="287"/>
      <c r="BC1" s="287"/>
      <c r="BD1" s="287"/>
      <c r="BE1" s="287"/>
      <c r="BF1" s="287"/>
      <c r="BG1" s="288"/>
      <c r="BH1" s="287"/>
      <c r="BI1" s="287"/>
      <c r="BJ1" s="287"/>
      <c r="BK1" s="287"/>
      <c r="BL1" s="287"/>
      <c r="BM1" s="288"/>
      <c r="BN1" s="287"/>
      <c r="BO1" s="287"/>
      <c r="BP1" s="287"/>
      <c r="BQ1" s="287"/>
      <c r="BR1" s="287"/>
      <c r="BS1" s="288"/>
      <c r="BT1" s="286"/>
      <c r="BU1" s="286"/>
      <c r="BV1" s="286"/>
    </row>
    <row r="2" spans="1:74">
      <c r="A2" s="591" t="s">
        <v>864</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293"/>
      <c r="BS2" s="294"/>
      <c r="BT2" s="293"/>
      <c r="BU2" s="293"/>
      <c r="BV2" s="293"/>
    </row>
    <row r="3" spans="1:74">
      <c r="A3" s="289"/>
      <c r="B3" s="290"/>
      <c r="C3" s="290"/>
      <c r="D3" s="290"/>
      <c r="E3" s="290"/>
      <c r="F3" s="290"/>
      <c r="G3" s="290"/>
      <c r="H3" s="290"/>
      <c r="I3" s="291"/>
      <c r="J3" s="287"/>
      <c r="K3" s="287"/>
      <c r="L3" s="287"/>
      <c r="M3" s="287"/>
      <c r="N3" s="287"/>
      <c r="O3" s="287"/>
      <c r="P3" s="287"/>
      <c r="Q3" s="288"/>
      <c r="R3" s="287"/>
      <c r="S3" s="287"/>
      <c r="T3" s="287"/>
      <c r="U3" s="287"/>
      <c r="V3" s="287"/>
      <c r="W3" s="288"/>
      <c r="X3" s="287"/>
      <c r="Y3" s="287"/>
      <c r="Z3" s="287"/>
      <c r="AA3" s="287"/>
      <c r="AB3" s="287"/>
      <c r="AC3" s="288"/>
      <c r="AD3" s="287"/>
      <c r="AE3" s="287"/>
      <c r="AF3" s="287"/>
      <c r="AG3" s="287"/>
      <c r="AH3" s="287"/>
      <c r="AI3" s="288"/>
      <c r="AJ3" s="287"/>
      <c r="AK3" s="287"/>
      <c r="AL3" s="287"/>
      <c r="AM3" s="287"/>
      <c r="AN3" s="287"/>
      <c r="AO3" s="288"/>
      <c r="AP3" s="287"/>
      <c r="AQ3" s="287"/>
      <c r="AR3" s="287"/>
      <c r="AS3" s="287"/>
      <c r="AT3" s="287"/>
      <c r="AU3" s="288"/>
      <c r="AV3" s="287"/>
      <c r="AW3" s="287"/>
      <c r="AX3" s="287"/>
      <c r="AY3" s="287"/>
      <c r="AZ3" s="287"/>
      <c r="BA3" s="288"/>
      <c r="BB3" s="287"/>
      <c r="BC3" s="287"/>
      <c r="BD3" s="287"/>
      <c r="BE3" s="287"/>
      <c r="BF3" s="287"/>
      <c r="BG3" s="288"/>
      <c r="BH3" s="287"/>
      <c r="BI3" s="287"/>
      <c r="BJ3" s="287"/>
      <c r="BK3" s="592" t="s">
        <v>766</v>
      </c>
      <c r="BL3" s="592"/>
      <c r="BM3" s="592"/>
      <c r="BN3" s="592"/>
      <c r="BO3" s="592"/>
      <c r="BP3" s="592"/>
      <c r="BQ3" s="592"/>
      <c r="BR3" s="287"/>
      <c r="BS3" s="288"/>
      <c r="BT3" s="286"/>
      <c r="BU3" s="286"/>
      <c r="BV3" s="286"/>
    </row>
    <row r="4" spans="1:74" ht="18.600000000000001" customHeight="1">
      <c r="A4" s="588" t="s">
        <v>3</v>
      </c>
      <c r="B4" s="593" t="s">
        <v>818</v>
      </c>
      <c r="C4" s="588" t="s">
        <v>873</v>
      </c>
      <c r="D4" s="584" t="s">
        <v>421</v>
      </c>
      <c r="E4" s="585"/>
      <c r="F4" s="585"/>
      <c r="G4" s="585"/>
      <c r="H4" s="586"/>
      <c r="I4" s="588" t="s">
        <v>874</v>
      </c>
      <c r="J4" s="584" t="s">
        <v>421</v>
      </c>
      <c r="K4" s="585"/>
      <c r="L4" s="585"/>
      <c r="M4" s="585"/>
      <c r="N4" s="586"/>
      <c r="O4" s="579" t="s">
        <v>770</v>
      </c>
      <c r="P4" s="584" t="s">
        <v>421</v>
      </c>
      <c r="Q4" s="585"/>
      <c r="R4" s="585"/>
      <c r="S4" s="585"/>
      <c r="T4" s="586"/>
      <c r="U4" s="579" t="s">
        <v>771</v>
      </c>
      <c r="V4" s="584" t="s">
        <v>421</v>
      </c>
      <c r="W4" s="585"/>
      <c r="X4" s="585"/>
      <c r="Y4" s="585"/>
      <c r="Z4" s="586"/>
      <c r="AA4" s="579" t="s">
        <v>865</v>
      </c>
      <c r="AB4" s="584" t="s">
        <v>421</v>
      </c>
      <c r="AC4" s="585"/>
      <c r="AD4" s="585"/>
      <c r="AE4" s="585"/>
      <c r="AF4" s="586"/>
      <c r="AG4" s="579" t="s">
        <v>866</v>
      </c>
      <c r="AH4" s="584" t="s">
        <v>421</v>
      </c>
      <c r="AI4" s="585"/>
      <c r="AJ4" s="585"/>
      <c r="AK4" s="585"/>
      <c r="AL4" s="586"/>
      <c r="AM4" s="579" t="s">
        <v>867</v>
      </c>
      <c r="AN4" s="584" t="s">
        <v>421</v>
      </c>
      <c r="AO4" s="585"/>
      <c r="AP4" s="585"/>
      <c r="AQ4" s="585"/>
      <c r="AR4" s="586"/>
      <c r="AS4" s="579" t="s">
        <v>868</v>
      </c>
      <c r="AT4" s="584" t="s">
        <v>421</v>
      </c>
      <c r="AU4" s="585"/>
      <c r="AV4" s="585"/>
      <c r="AW4" s="585"/>
      <c r="AX4" s="586"/>
      <c r="AY4" s="579" t="s">
        <v>869</v>
      </c>
      <c r="AZ4" s="584" t="s">
        <v>421</v>
      </c>
      <c r="BA4" s="585"/>
      <c r="BB4" s="585"/>
      <c r="BC4" s="585"/>
      <c r="BD4" s="586"/>
      <c r="BE4" s="579" t="s">
        <v>870</v>
      </c>
      <c r="BF4" s="584" t="s">
        <v>421</v>
      </c>
      <c r="BG4" s="585"/>
      <c r="BH4" s="585"/>
      <c r="BI4" s="585"/>
      <c r="BJ4" s="586"/>
      <c r="BK4" s="579" t="s">
        <v>871</v>
      </c>
      <c r="BL4" s="584" t="s">
        <v>421</v>
      </c>
      <c r="BM4" s="585"/>
      <c r="BN4" s="585"/>
      <c r="BO4" s="585"/>
      <c r="BP4" s="586"/>
      <c r="BQ4" s="579" t="s">
        <v>872</v>
      </c>
      <c r="BR4" s="584" t="s">
        <v>421</v>
      </c>
      <c r="BS4" s="585"/>
      <c r="BT4" s="585"/>
      <c r="BU4" s="585"/>
      <c r="BV4" s="586"/>
    </row>
    <row r="5" spans="1:74" ht="18.600000000000001" customHeight="1">
      <c r="A5" s="589"/>
      <c r="B5" s="594"/>
      <c r="C5" s="589"/>
      <c r="D5" s="579" t="s">
        <v>877</v>
      </c>
      <c r="E5" s="581" t="s">
        <v>825</v>
      </c>
      <c r="F5" s="583" t="s">
        <v>878</v>
      </c>
      <c r="G5" s="583"/>
      <c r="H5" s="583"/>
      <c r="I5" s="589"/>
      <c r="J5" s="579" t="s">
        <v>877</v>
      </c>
      <c r="K5" s="581" t="s">
        <v>826</v>
      </c>
      <c r="L5" s="583" t="s">
        <v>878</v>
      </c>
      <c r="M5" s="583"/>
      <c r="N5" s="583"/>
      <c r="O5" s="587"/>
      <c r="P5" s="579" t="s">
        <v>877</v>
      </c>
      <c r="Q5" s="581" t="s">
        <v>826</v>
      </c>
      <c r="R5" s="583" t="s">
        <v>878</v>
      </c>
      <c r="S5" s="583"/>
      <c r="T5" s="583"/>
      <c r="U5" s="587"/>
      <c r="V5" s="579" t="s">
        <v>877</v>
      </c>
      <c r="W5" s="581" t="s">
        <v>826</v>
      </c>
      <c r="X5" s="583" t="s">
        <v>878</v>
      </c>
      <c r="Y5" s="583"/>
      <c r="Z5" s="583"/>
      <c r="AA5" s="587"/>
      <c r="AB5" s="579" t="s">
        <v>877</v>
      </c>
      <c r="AC5" s="581" t="s">
        <v>826</v>
      </c>
      <c r="AD5" s="583" t="s">
        <v>878</v>
      </c>
      <c r="AE5" s="583"/>
      <c r="AF5" s="583"/>
      <c r="AG5" s="587"/>
      <c r="AH5" s="579" t="s">
        <v>877</v>
      </c>
      <c r="AI5" s="581" t="s">
        <v>826</v>
      </c>
      <c r="AJ5" s="583" t="s">
        <v>878</v>
      </c>
      <c r="AK5" s="583"/>
      <c r="AL5" s="583"/>
      <c r="AM5" s="587"/>
      <c r="AN5" s="579" t="s">
        <v>877</v>
      </c>
      <c r="AO5" s="581" t="s">
        <v>826</v>
      </c>
      <c r="AP5" s="583" t="s">
        <v>878</v>
      </c>
      <c r="AQ5" s="583"/>
      <c r="AR5" s="583"/>
      <c r="AS5" s="587"/>
      <c r="AT5" s="579" t="s">
        <v>877</v>
      </c>
      <c r="AU5" s="581" t="s">
        <v>826</v>
      </c>
      <c r="AV5" s="583" t="s">
        <v>878</v>
      </c>
      <c r="AW5" s="583"/>
      <c r="AX5" s="583"/>
      <c r="AY5" s="587"/>
      <c r="AZ5" s="579" t="s">
        <v>877</v>
      </c>
      <c r="BA5" s="581" t="s">
        <v>826</v>
      </c>
      <c r="BB5" s="583" t="s">
        <v>878</v>
      </c>
      <c r="BC5" s="583"/>
      <c r="BD5" s="583"/>
      <c r="BE5" s="587"/>
      <c r="BF5" s="579" t="s">
        <v>877</v>
      </c>
      <c r="BG5" s="581" t="s">
        <v>826</v>
      </c>
      <c r="BH5" s="583" t="s">
        <v>878</v>
      </c>
      <c r="BI5" s="583"/>
      <c r="BJ5" s="583"/>
      <c r="BK5" s="587"/>
      <c r="BL5" s="579" t="s">
        <v>877</v>
      </c>
      <c r="BM5" s="581" t="s">
        <v>826</v>
      </c>
      <c r="BN5" s="583" t="s">
        <v>878</v>
      </c>
      <c r="BO5" s="583"/>
      <c r="BP5" s="583"/>
      <c r="BQ5" s="587"/>
      <c r="BR5" s="579" t="s">
        <v>877</v>
      </c>
      <c r="BS5" s="581" t="s">
        <v>826</v>
      </c>
      <c r="BT5" s="583" t="s">
        <v>878</v>
      </c>
      <c r="BU5" s="583"/>
      <c r="BV5" s="583"/>
    </row>
    <row r="6" spans="1:74" ht="18.600000000000001" customHeight="1">
      <c r="A6" s="590"/>
      <c r="B6" s="595"/>
      <c r="C6" s="590"/>
      <c r="D6" s="580"/>
      <c r="E6" s="582"/>
      <c r="F6" s="292">
        <v>1300</v>
      </c>
      <c r="G6" s="292">
        <v>1390</v>
      </c>
      <c r="H6" s="292">
        <v>1490</v>
      </c>
      <c r="I6" s="590"/>
      <c r="J6" s="580"/>
      <c r="K6" s="582"/>
      <c r="L6" s="292">
        <v>1300</v>
      </c>
      <c r="M6" s="292">
        <v>1390</v>
      </c>
      <c r="N6" s="292">
        <v>1490</v>
      </c>
      <c r="O6" s="580"/>
      <c r="P6" s="580"/>
      <c r="Q6" s="582"/>
      <c r="R6" s="292">
        <v>1300</v>
      </c>
      <c r="S6" s="292">
        <v>1390</v>
      </c>
      <c r="T6" s="292">
        <v>1490</v>
      </c>
      <c r="U6" s="580"/>
      <c r="V6" s="580"/>
      <c r="W6" s="582"/>
      <c r="X6" s="292">
        <v>1300</v>
      </c>
      <c r="Y6" s="292">
        <v>1390</v>
      </c>
      <c r="Z6" s="292">
        <v>1490</v>
      </c>
      <c r="AA6" s="580"/>
      <c r="AB6" s="580"/>
      <c r="AC6" s="582"/>
      <c r="AD6" s="292">
        <v>1300</v>
      </c>
      <c r="AE6" s="292">
        <v>1390</v>
      </c>
      <c r="AF6" s="292">
        <v>1490</v>
      </c>
      <c r="AG6" s="580"/>
      <c r="AH6" s="580"/>
      <c r="AI6" s="582"/>
      <c r="AJ6" s="292">
        <v>1300</v>
      </c>
      <c r="AK6" s="292">
        <v>1390</v>
      </c>
      <c r="AL6" s="292">
        <v>1490</v>
      </c>
      <c r="AM6" s="580"/>
      <c r="AN6" s="580"/>
      <c r="AO6" s="582"/>
      <c r="AP6" s="292">
        <v>1300</v>
      </c>
      <c r="AQ6" s="292">
        <v>1390</v>
      </c>
      <c r="AR6" s="292">
        <v>1490</v>
      </c>
      <c r="AS6" s="580"/>
      <c r="AT6" s="580"/>
      <c r="AU6" s="582"/>
      <c r="AV6" s="292">
        <v>1300</v>
      </c>
      <c r="AW6" s="292">
        <v>1390</v>
      </c>
      <c r="AX6" s="292">
        <v>1490</v>
      </c>
      <c r="AY6" s="580"/>
      <c r="AZ6" s="580"/>
      <c r="BA6" s="582"/>
      <c r="BB6" s="292">
        <v>1300</v>
      </c>
      <c r="BC6" s="292">
        <v>1390</v>
      </c>
      <c r="BD6" s="292">
        <v>1490</v>
      </c>
      <c r="BE6" s="580"/>
      <c r="BF6" s="580"/>
      <c r="BG6" s="582"/>
      <c r="BH6" s="292">
        <v>1300</v>
      </c>
      <c r="BI6" s="292">
        <v>1390</v>
      </c>
      <c r="BJ6" s="292">
        <v>1490</v>
      </c>
      <c r="BK6" s="580"/>
      <c r="BL6" s="580"/>
      <c r="BM6" s="582"/>
      <c r="BN6" s="292">
        <v>1300</v>
      </c>
      <c r="BO6" s="292">
        <v>1390</v>
      </c>
      <c r="BP6" s="292">
        <v>1490</v>
      </c>
      <c r="BQ6" s="580"/>
      <c r="BR6" s="580"/>
      <c r="BS6" s="582"/>
      <c r="BT6" s="292">
        <v>1300</v>
      </c>
      <c r="BU6" s="292">
        <v>1390</v>
      </c>
      <c r="BV6" s="292">
        <v>1490</v>
      </c>
    </row>
    <row r="7" spans="1:74">
      <c r="A7" s="295" t="s">
        <v>23</v>
      </c>
      <c r="B7" s="296" t="s">
        <v>879</v>
      </c>
      <c r="C7" s="295"/>
      <c r="D7" s="302"/>
      <c r="E7" s="302"/>
      <c r="F7" s="302"/>
      <c r="G7" s="302"/>
      <c r="H7" s="302"/>
      <c r="I7" s="295"/>
      <c r="J7" s="302"/>
      <c r="K7" s="302"/>
      <c r="L7" s="302"/>
      <c r="M7" s="302"/>
      <c r="N7" s="302"/>
      <c r="O7" s="302"/>
      <c r="P7" s="302"/>
      <c r="Q7" s="307"/>
      <c r="R7" s="302"/>
      <c r="S7" s="302"/>
      <c r="T7" s="302"/>
      <c r="U7" s="302"/>
      <c r="V7" s="302"/>
      <c r="W7" s="307"/>
      <c r="X7" s="302"/>
      <c r="Y7" s="302"/>
      <c r="Z7" s="302"/>
      <c r="AA7" s="302"/>
      <c r="AB7" s="302"/>
      <c r="AC7" s="307"/>
      <c r="AD7" s="302"/>
      <c r="AE7" s="302"/>
      <c r="AF7" s="302"/>
      <c r="AG7" s="302"/>
      <c r="AH7" s="302"/>
      <c r="AI7" s="307"/>
      <c r="AJ7" s="302"/>
      <c r="AK7" s="302"/>
      <c r="AL7" s="302"/>
      <c r="AM7" s="302"/>
      <c r="AN7" s="302"/>
      <c r="AO7" s="307"/>
      <c r="AP7" s="302"/>
      <c r="AQ7" s="302"/>
      <c r="AR7" s="302"/>
      <c r="AS7" s="302"/>
      <c r="AT7" s="302"/>
      <c r="AU7" s="307"/>
      <c r="AV7" s="302"/>
      <c r="AW7" s="302"/>
      <c r="AX7" s="302"/>
      <c r="AY7" s="302"/>
      <c r="AZ7" s="302"/>
      <c r="BA7" s="307"/>
      <c r="BB7" s="302"/>
      <c r="BC7" s="302"/>
      <c r="BD7" s="302"/>
      <c r="BE7" s="302"/>
      <c r="BF7" s="302"/>
      <c r="BG7" s="307"/>
      <c r="BH7" s="302"/>
      <c r="BI7" s="302"/>
      <c r="BJ7" s="302"/>
      <c r="BK7" s="302"/>
      <c r="BL7" s="302"/>
      <c r="BM7" s="307"/>
      <c r="BN7" s="302"/>
      <c r="BO7" s="302"/>
      <c r="BP7" s="302"/>
      <c r="BQ7" s="302"/>
      <c r="BR7" s="302"/>
      <c r="BS7" s="307"/>
      <c r="BT7" s="302"/>
      <c r="BU7" s="307"/>
      <c r="BV7" s="307"/>
    </row>
    <row r="8" spans="1:74">
      <c r="A8" s="297" t="s">
        <v>43</v>
      </c>
      <c r="B8" s="298" t="s">
        <v>880</v>
      </c>
      <c r="C8" s="297">
        <v>2934669</v>
      </c>
      <c r="D8" s="297">
        <v>2729881</v>
      </c>
      <c r="E8" s="297">
        <v>104.16633914527984</v>
      </c>
      <c r="F8" s="297">
        <v>42717</v>
      </c>
      <c r="G8" s="297">
        <v>56974</v>
      </c>
      <c r="H8" s="297">
        <v>105097</v>
      </c>
      <c r="I8" s="297">
        <v>2972734</v>
      </c>
      <c r="J8" s="297">
        <v>2767667</v>
      </c>
      <c r="K8" s="308">
        <v>101.38416289940844</v>
      </c>
      <c r="L8" s="297">
        <v>42717</v>
      </c>
      <c r="M8" s="297">
        <v>56974</v>
      </c>
      <c r="N8" s="297">
        <v>105376</v>
      </c>
      <c r="O8" s="297">
        <v>639000</v>
      </c>
      <c r="P8" s="297">
        <v>591912</v>
      </c>
      <c r="Q8" s="308">
        <v>103.79486244259309</v>
      </c>
      <c r="R8" s="297">
        <v>20513</v>
      </c>
      <c r="S8" s="297">
        <v>11095</v>
      </c>
      <c r="T8" s="297">
        <v>15480</v>
      </c>
      <c r="U8" s="297">
        <v>334758</v>
      </c>
      <c r="V8" s="297">
        <v>295796</v>
      </c>
      <c r="W8" s="308">
        <v>93.98076513704919</v>
      </c>
      <c r="X8" s="297">
        <v>11869</v>
      </c>
      <c r="Y8" s="297">
        <v>3698</v>
      </c>
      <c r="Z8" s="297">
        <v>23395</v>
      </c>
      <c r="AA8" s="297">
        <v>258543</v>
      </c>
      <c r="AB8" s="297">
        <v>230969</v>
      </c>
      <c r="AC8" s="308">
        <v>100.40777112650035</v>
      </c>
      <c r="AD8" s="297">
        <v>8113</v>
      </c>
      <c r="AE8" s="297">
        <v>5051</v>
      </c>
      <c r="AF8" s="297">
        <v>14410</v>
      </c>
      <c r="AG8" s="297">
        <v>292720</v>
      </c>
      <c r="AH8" s="297">
        <v>291766</v>
      </c>
      <c r="AI8" s="308">
        <v>103.91082144701463</v>
      </c>
      <c r="AJ8" s="297">
        <v>-6578</v>
      </c>
      <c r="AK8" s="297">
        <v>4389</v>
      </c>
      <c r="AL8" s="297">
        <v>3143</v>
      </c>
      <c r="AM8" s="297">
        <v>293913</v>
      </c>
      <c r="AN8" s="297">
        <v>268948</v>
      </c>
      <c r="AO8" s="308">
        <v>99.68421052631578</v>
      </c>
      <c r="AP8" s="297">
        <v>1374</v>
      </c>
      <c r="AQ8" s="297">
        <v>9150</v>
      </c>
      <c r="AR8" s="297">
        <v>14441</v>
      </c>
      <c r="AS8" s="297">
        <v>286172</v>
      </c>
      <c r="AT8" s="297">
        <v>269613</v>
      </c>
      <c r="AU8" s="308">
        <v>100.59323267033054</v>
      </c>
      <c r="AV8" s="297">
        <v>4387</v>
      </c>
      <c r="AW8" s="297">
        <v>-1039</v>
      </c>
      <c r="AX8" s="297">
        <v>13211</v>
      </c>
      <c r="AY8" s="297">
        <v>85136</v>
      </c>
      <c r="AZ8" s="297">
        <v>80949</v>
      </c>
      <c r="BA8" s="308">
        <v>98.606458528741797</v>
      </c>
      <c r="BB8" s="297">
        <v>-4331</v>
      </c>
      <c r="BC8" s="297">
        <v>7011</v>
      </c>
      <c r="BD8" s="297">
        <v>1507</v>
      </c>
      <c r="BE8" s="297">
        <v>202134</v>
      </c>
      <c r="BF8" s="297">
        <v>188313</v>
      </c>
      <c r="BG8" s="308">
        <v>103.10385230284049</v>
      </c>
      <c r="BH8" s="297">
        <v>4585</v>
      </c>
      <c r="BI8" s="297">
        <v>1587</v>
      </c>
      <c r="BJ8" s="297">
        <v>7649</v>
      </c>
      <c r="BK8" s="297">
        <v>317197</v>
      </c>
      <c r="BL8" s="297">
        <v>317801</v>
      </c>
      <c r="BM8" s="308">
        <v>108.72165223549213</v>
      </c>
      <c r="BN8" s="297">
        <v>-3042</v>
      </c>
      <c r="BO8" s="297">
        <v>8143</v>
      </c>
      <c r="BP8" s="297">
        <v>-5705</v>
      </c>
      <c r="BQ8" s="297">
        <v>263161</v>
      </c>
      <c r="BR8" s="297">
        <v>231600</v>
      </c>
      <c r="BS8" s="308">
        <v>96.828409689530332</v>
      </c>
      <c r="BT8" s="297">
        <v>5827</v>
      </c>
      <c r="BU8" s="297">
        <v>7889</v>
      </c>
      <c r="BV8" s="297">
        <v>17845</v>
      </c>
    </row>
    <row r="9" spans="1:74">
      <c r="A9" s="299" t="s">
        <v>26</v>
      </c>
      <c r="B9" s="298" t="s">
        <v>881</v>
      </c>
      <c r="C9" s="297">
        <v>922959.6</v>
      </c>
      <c r="D9" s="303">
        <v>922959.6</v>
      </c>
      <c r="E9" s="304">
        <v>114.36312563271103</v>
      </c>
      <c r="F9" s="303">
        <v>0</v>
      </c>
      <c r="G9" s="303"/>
      <c r="H9" s="303"/>
      <c r="I9" s="297">
        <v>965662.6</v>
      </c>
      <c r="J9" s="303">
        <v>965662.6</v>
      </c>
      <c r="K9" s="304">
        <v>104.62674639279984</v>
      </c>
      <c r="L9" s="303">
        <v>0</v>
      </c>
      <c r="M9" s="303"/>
      <c r="N9" s="303"/>
      <c r="O9" s="297">
        <v>390475.6</v>
      </c>
      <c r="P9" s="303">
        <v>390475.6</v>
      </c>
      <c r="Q9" s="304">
        <v>105.86739964200756</v>
      </c>
      <c r="R9" s="303">
        <v>0</v>
      </c>
      <c r="S9" s="303"/>
      <c r="T9" s="303"/>
      <c r="U9" s="297">
        <v>70687</v>
      </c>
      <c r="V9" s="303">
        <v>70687</v>
      </c>
      <c r="W9" s="304">
        <v>80.104029735732738</v>
      </c>
      <c r="X9" s="297">
        <v>0</v>
      </c>
      <c r="Y9" s="297"/>
      <c r="Z9" s="297"/>
      <c r="AA9" s="297">
        <v>80108</v>
      </c>
      <c r="AB9" s="297">
        <v>80108</v>
      </c>
      <c r="AC9" s="304">
        <v>102.11995665753075</v>
      </c>
      <c r="AD9" s="303">
        <v>0</v>
      </c>
      <c r="AE9" s="303"/>
      <c r="AF9" s="303"/>
      <c r="AG9" s="297">
        <v>92506</v>
      </c>
      <c r="AH9" s="303">
        <v>92506</v>
      </c>
      <c r="AI9" s="304">
        <v>113.46948788715119</v>
      </c>
      <c r="AJ9" s="303">
        <v>0</v>
      </c>
      <c r="AK9" s="303"/>
      <c r="AL9" s="303"/>
      <c r="AM9" s="297">
        <v>19916</v>
      </c>
      <c r="AN9" s="303">
        <v>19916</v>
      </c>
      <c r="AO9" s="304">
        <v>95.897534668721107</v>
      </c>
      <c r="AP9" s="303">
        <v>0</v>
      </c>
      <c r="AQ9" s="303"/>
      <c r="AR9" s="303"/>
      <c r="AS9" s="297">
        <v>75491</v>
      </c>
      <c r="AT9" s="303">
        <v>75491</v>
      </c>
      <c r="AU9" s="304">
        <v>102.15152704293583</v>
      </c>
      <c r="AV9" s="303">
        <v>0</v>
      </c>
      <c r="AW9" s="303">
        <v>0</v>
      </c>
      <c r="AX9" s="303"/>
      <c r="AY9" s="297">
        <v>24525</v>
      </c>
      <c r="AZ9" s="303">
        <v>24525</v>
      </c>
      <c r="BA9" s="304">
        <v>107.26000437349661</v>
      </c>
      <c r="BB9" s="303">
        <v>0</v>
      </c>
      <c r="BC9" s="303"/>
      <c r="BD9" s="303"/>
      <c r="BE9" s="297">
        <v>39831</v>
      </c>
      <c r="BF9" s="303">
        <v>39831</v>
      </c>
      <c r="BG9" s="304">
        <v>116.59446168257128</v>
      </c>
      <c r="BH9" s="303">
        <v>0</v>
      </c>
      <c r="BI9" s="303"/>
      <c r="BJ9" s="303"/>
      <c r="BK9" s="297">
        <v>139604</v>
      </c>
      <c r="BL9" s="303">
        <v>139604</v>
      </c>
      <c r="BM9" s="304">
        <v>122.34160021032336</v>
      </c>
      <c r="BN9" s="303">
        <v>0</v>
      </c>
      <c r="BO9" s="303"/>
      <c r="BP9" s="303"/>
      <c r="BQ9" s="297">
        <v>32519</v>
      </c>
      <c r="BR9" s="303">
        <v>32519</v>
      </c>
      <c r="BS9" s="304">
        <v>81.084652786435612</v>
      </c>
      <c r="BT9" s="303">
        <v>0</v>
      </c>
      <c r="BU9" s="303"/>
      <c r="BV9" s="303"/>
    </row>
    <row r="10" spans="1:74">
      <c r="A10" s="300" t="s">
        <v>786</v>
      </c>
      <c r="B10" s="301" t="s">
        <v>882</v>
      </c>
      <c r="C10" s="305">
        <v>3504999.9999999995</v>
      </c>
      <c r="D10" s="305">
        <v>3504999.9999999995</v>
      </c>
      <c r="E10" s="306">
        <v>142.09267442331858</v>
      </c>
      <c r="F10" s="305">
        <v>0</v>
      </c>
      <c r="G10" s="305"/>
      <c r="H10" s="305"/>
      <c r="I10" s="305">
        <v>3000000</v>
      </c>
      <c r="J10" s="305">
        <v>3000000</v>
      </c>
      <c r="K10" s="306">
        <v>85.592011412268192</v>
      </c>
      <c r="L10" s="305">
        <v>0</v>
      </c>
      <c r="M10" s="305"/>
      <c r="N10" s="305"/>
      <c r="O10" s="305">
        <v>1927210</v>
      </c>
      <c r="P10" s="309">
        <v>1927210</v>
      </c>
      <c r="Q10" s="306">
        <v>78.534851002626382</v>
      </c>
      <c r="R10" s="309"/>
      <c r="S10" s="309"/>
      <c r="T10" s="309"/>
      <c r="U10" s="305">
        <v>137990</v>
      </c>
      <c r="V10" s="309">
        <v>137990</v>
      </c>
      <c r="W10" s="306">
        <v>88.426786286446657</v>
      </c>
      <c r="X10" s="305"/>
      <c r="Y10" s="305"/>
      <c r="Z10" s="305"/>
      <c r="AA10" s="305">
        <v>107760</v>
      </c>
      <c r="AB10" s="305">
        <v>107760</v>
      </c>
      <c r="AC10" s="306">
        <v>113.81495564005071</v>
      </c>
      <c r="AD10" s="309"/>
      <c r="AE10" s="309"/>
      <c r="AF10" s="309"/>
      <c r="AG10" s="305">
        <v>366090</v>
      </c>
      <c r="AH10" s="309">
        <v>366090</v>
      </c>
      <c r="AI10" s="306">
        <v>96.87996189266434</v>
      </c>
      <c r="AJ10" s="309"/>
      <c r="AK10" s="309"/>
      <c r="AL10" s="309"/>
      <c r="AM10" s="305">
        <v>24310</v>
      </c>
      <c r="AN10" s="309">
        <v>24310</v>
      </c>
      <c r="AO10" s="306">
        <v>74.433557868952846</v>
      </c>
      <c r="AP10" s="309"/>
      <c r="AQ10" s="309"/>
      <c r="AR10" s="309"/>
      <c r="AS10" s="305">
        <v>91370</v>
      </c>
      <c r="AT10" s="309">
        <v>91370</v>
      </c>
      <c r="AU10" s="306">
        <v>101.8050139275766</v>
      </c>
      <c r="AV10" s="309"/>
      <c r="AW10" s="309"/>
      <c r="AX10" s="309"/>
      <c r="AY10" s="305">
        <v>39280</v>
      </c>
      <c r="AZ10" s="309">
        <v>39280</v>
      </c>
      <c r="BA10" s="306">
        <v>129.33903405724189</v>
      </c>
      <c r="BB10" s="309"/>
      <c r="BC10" s="309"/>
      <c r="BD10" s="309"/>
      <c r="BE10" s="305">
        <v>51040</v>
      </c>
      <c r="BF10" s="309">
        <v>51040</v>
      </c>
      <c r="BG10" s="306">
        <v>115.18844504626496</v>
      </c>
      <c r="BH10" s="309"/>
      <c r="BI10" s="309"/>
      <c r="BJ10" s="309"/>
      <c r="BK10" s="305">
        <v>214540</v>
      </c>
      <c r="BL10" s="309">
        <v>214540</v>
      </c>
      <c r="BM10" s="306">
        <v>124.21979040009263</v>
      </c>
      <c r="BN10" s="309"/>
      <c r="BO10" s="309"/>
      <c r="BP10" s="309"/>
      <c r="BQ10" s="305">
        <v>40410</v>
      </c>
      <c r="BR10" s="309">
        <v>40410</v>
      </c>
      <c r="BS10" s="306">
        <v>76.773891542030697</v>
      </c>
      <c r="BT10" s="309"/>
      <c r="BU10" s="309"/>
      <c r="BV10" s="309"/>
    </row>
    <row r="11" spans="1:74">
      <c r="A11" s="300" t="s">
        <v>786</v>
      </c>
      <c r="B11" s="301" t="s">
        <v>883</v>
      </c>
      <c r="C11" s="305">
        <v>922959.6</v>
      </c>
      <c r="D11" s="305">
        <v>922959.6</v>
      </c>
      <c r="E11" s="306">
        <v>114.36312563271103</v>
      </c>
      <c r="F11" s="305">
        <v>0</v>
      </c>
      <c r="G11" s="305"/>
      <c r="H11" s="305"/>
      <c r="I11" s="305">
        <v>965662.6</v>
      </c>
      <c r="J11" s="305">
        <v>965662.6</v>
      </c>
      <c r="K11" s="306">
        <v>104.62674639279984</v>
      </c>
      <c r="L11" s="305">
        <v>0</v>
      </c>
      <c r="M11" s="305"/>
      <c r="N11" s="305"/>
      <c r="O11" s="305">
        <v>390475.6</v>
      </c>
      <c r="P11" s="309">
        <v>390475.6</v>
      </c>
      <c r="Q11" s="306">
        <v>105.86739964200756</v>
      </c>
      <c r="R11" s="309"/>
      <c r="S11" s="309"/>
      <c r="T11" s="309"/>
      <c r="U11" s="305">
        <v>70687</v>
      </c>
      <c r="V11" s="309">
        <v>70687</v>
      </c>
      <c r="W11" s="306">
        <v>80.104029735732738</v>
      </c>
      <c r="X11" s="305"/>
      <c r="Y11" s="305"/>
      <c r="Z11" s="305"/>
      <c r="AA11" s="305">
        <v>80108</v>
      </c>
      <c r="AB11" s="305">
        <v>80108</v>
      </c>
      <c r="AC11" s="306">
        <v>102.11995665753075</v>
      </c>
      <c r="AD11" s="309"/>
      <c r="AE11" s="309"/>
      <c r="AF11" s="309"/>
      <c r="AG11" s="305">
        <v>92506</v>
      </c>
      <c r="AH11" s="309">
        <v>92506</v>
      </c>
      <c r="AI11" s="306">
        <v>113.46948788715119</v>
      </c>
      <c r="AJ11" s="309"/>
      <c r="AK11" s="309"/>
      <c r="AL11" s="309"/>
      <c r="AM11" s="305">
        <v>19916</v>
      </c>
      <c r="AN11" s="309">
        <v>19916</v>
      </c>
      <c r="AO11" s="306">
        <v>95.897534668721107</v>
      </c>
      <c r="AP11" s="309"/>
      <c r="AQ11" s="309"/>
      <c r="AR11" s="309"/>
      <c r="AS11" s="305">
        <v>75491</v>
      </c>
      <c r="AT11" s="309">
        <v>75491</v>
      </c>
      <c r="AU11" s="306">
        <v>102.15152704293583</v>
      </c>
      <c r="AV11" s="309"/>
      <c r="AW11" s="309"/>
      <c r="AX11" s="309"/>
      <c r="AY11" s="305">
        <v>24525</v>
      </c>
      <c r="AZ11" s="309">
        <v>24525</v>
      </c>
      <c r="BA11" s="306">
        <v>107.26000437349661</v>
      </c>
      <c r="BB11" s="309"/>
      <c r="BC11" s="309"/>
      <c r="BD11" s="309"/>
      <c r="BE11" s="305">
        <v>39831</v>
      </c>
      <c r="BF11" s="309">
        <v>39831</v>
      </c>
      <c r="BG11" s="306">
        <v>116.59446168257128</v>
      </c>
      <c r="BH11" s="309"/>
      <c r="BI11" s="309"/>
      <c r="BJ11" s="309"/>
      <c r="BK11" s="305">
        <v>139604</v>
      </c>
      <c r="BL11" s="309">
        <v>139604</v>
      </c>
      <c r="BM11" s="306">
        <v>122.34160021032336</v>
      </c>
      <c r="BN11" s="309"/>
      <c r="BO11" s="309"/>
      <c r="BP11" s="309"/>
      <c r="BQ11" s="305">
        <v>32519</v>
      </c>
      <c r="BR11" s="309">
        <v>32519</v>
      </c>
      <c r="BS11" s="306">
        <v>81.084652786435612</v>
      </c>
      <c r="BT11" s="309"/>
      <c r="BU11" s="309"/>
      <c r="BV11" s="309"/>
    </row>
    <row r="12" spans="1:74">
      <c r="A12" s="299" t="s">
        <v>49</v>
      </c>
      <c r="B12" s="298" t="s">
        <v>884</v>
      </c>
      <c r="C12" s="297">
        <v>2011708.9</v>
      </c>
      <c r="D12" s="297">
        <v>1806920.9</v>
      </c>
      <c r="E12" s="308">
        <v>99.6289362665038</v>
      </c>
      <c r="F12" s="297">
        <v>42717</v>
      </c>
      <c r="G12" s="297">
        <v>56974</v>
      </c>
      <c r="H12" s="297">
        <v>105097</v>
      </c>
      <c r="I12" s="297">
        <v>2007070.9</v>
      </c>
      <c r="J12" s="297">
        <v>1802003.9</v>
      </c>
      <c r="K12" s="308">
        <v>99.727879621072518</v>
      </c>
      <c r="L12" s="297">
        <v>42717</v>
      </c>
      <c r="M12" s="297">
        <v>56974</v>
      </c>
      <c r="N12" s="297">
        <v>105376</v>
      </c>
      <c r="O12" s="297">
        <v>248524</v>
      </c>
      <c r="P12" s="297">
        <v>201436</v>
      </c>
      <c r="Q12" s="308">
        <v>100</v>
      </c>
      <c r="R12" s="297">
        <v>20513</v>
      </c>
      <c r="S12" s="297">
        <v>11095</v>
      </c>
      <c r="T12" s="297">
        <v>15480</v>
      </c>
      <c r="U12" s="297">
        <v>264071</v>
      </c>
      <c r="V12" s="297">
        <v>225109</v>
      </c>
      <c r="W12" s="308">
        <v>99.387188351280585</v>
      </c>
      <c r="X12" s="297">
        <v>11869</v>
      </c>
      <c r="Y12" s="297">
        <v>3698</v>
      </c>
      <c r="Z12" s="297">
        <v>23395</v>
      </c>
      <c r="AA12" s="297">
        <v>178435</v>
      </c>
      <c r="AB12" s="297">
        <v>150861</v>
      </c>
      <c r="AC12" s="308">
        <v>99.52172364202498</v>
      </c>
      <c r="AD12" s="297">
        <v>8113</v>
      </c>
      <c r="AE12" s="297">
        <v>5051</v>
      </c>
      <c r="AF12" s="297">
        <v>14410</v>
      </c>
      <c r="AG12" s="297">
        <v>200213.7</v>
      </c>
      <c r="AH12" s="297">
        <v>199259.7</v>
      </c>
      <c r="AI12" s="308">
        <v>100</v>
      </c>
      <c r="AJ12" s="297">
        <v>-6578</v>
      </c>
      <c r="AK12" s="297">
        <v>4389</v>
      </c>
      <c r="AL12" s="297">
        <v>3143</v>
      </c>
      <c r="AM12" s="297">
        <v>273997</v>
      </c>
      <c r="AN12" s="297">
        <v>249032</v>
      </c>
      <c r="AO12" s="308">
        <v>100</v>
      </c>
      <c r="AP12" s="297">
        <v>1374</v>
      </c>
      <c r="AQ12" s="297">
        <v>9150</v>
      </c>
      <c r="AR12" s="297">
        <v>14441</v>
      </c>
      <c r="AS12" s="297">
        <v>210681</v>
      </c>
      <c r="AT12" s="297">
        <v>194122</v>
      </c>
      <c r="AU12" s="308">
        <v>100</v>
      </c>
      <c r="AV12" s="297">
        <v>4387</v>
      </c>
      <c r="AW12" s="297">
        <v>-1039</v>
      </c>
      <c r="AX12" s="297">
        <v>13211</v>
      </c>
      <c r="AY12" s="297">
        <v>60611</v>
      </c>
      <c r="AZ12" s="297">
        <v>56424</v>
      </c>
      <c r="BA12" s="308">
        <v>95.265752684541098</v>
      </c>
      <c r="BB12" s="297">
        <v>-4331</v>
      </c>
      <c r="BC12" s="297">
        <v>7011</v>
      </c>
      <c r="BD12" s="297">
        <v>1507</v>
      </c>
      <c r="BE12" s="297">
        <v>162303</v>
      </c>
      <c r="BF12" s="297">
        <v>148482</v>
      </c>
      <c r="BG12" s="308">
        <v>100</v>
      </c>
      <c r="BH12" s="297">
        <v>4585</v>
      </c>
      <c r="BI12" s="297">
        <v>1587</v>
      </c>
      <c r="BJ12" s="297">
        <v>7649</v>
      </c>
      <c r="BK12" s="297">
        <v>177593</v>
      </c>
      <c r="BL12" s="297">
        <v>178197</v>
      </c>
      <c r="BM12" s="308">
        <v>100</v>
      </c>
      <c r="BN12" s="297">
        <v>-3042</v>
      </c>
      <c r="BO12" s="297">
        <v>8143</v>
      </c>
      <c r="BP12" s="297">
        <v>-5705</v>
      </c>
      <c r="BQ12" s="297">
        <v>230642</v>
      </c>
      <c r="BR12" s="297">
        <v>199081</v>
      </c>
      <c r="BS12" s="308">
        <v>100</v>
      </c>
      <c r="BT12" s="297">
        <v>5827</v>
      </c>
      <c r="BU12" s="297">
        <v>7889</v>
      </c>
      <c r="BV12" s="297">
        <v>17845</v>
      </c>
    </row>
    <row r="13" spans="1:74" ht="25.5">
      <c r="A13" s="299" t="s">
        <v>120</v>
      </c>
      <c r="B13" s="298" t="s">
        <v>885</v>
      </c>
      <c r="C13" s="297">
        <v>1806920.9</v>
      </c>
      <c r="D13" s="297">
        <v>1806920.9</v>
      </c>
      <c r="E13" s="308">
        <v>99.6289362665038</v>
      </c>
      <c r="F13" s="297">
        <v>0</v>
      </c>
      <c r="G13" s="297"/>
      <c r="H13" s="297"/>
      <c r="I13" s="297">
        <v>1802003.9</v>
      </c>
      <c r="J13" s="297">
        <v>1802003.9</v>
      </c>
      <c r="K13" s="308">
        <v>99.727879621072518</v>
      </c>
      <c r="L13" s="297">
        <v>0</v>
      </c>
      <c r="M13" s="297"/>
      <c r="N13" s="297"/>
      <c r="O13" s="297">
        <v>201436</v>
      </c>
      <c r="P13" s="297">
        <v>201436</v>
      </c>
      <c r="Q13" s="308">
        <v>100</v>
      </c>
      <c r="R13" s="297">
        <v>0</v>
      </c>
      <c r="S13" s="297"/>
      <c r="T13" s="297"/>
      <c r="U13" s="297">
        <v>225109</v>
      </c>
      <c r="V13" s="297">
        <v>225109</v>
      </c>
      <c r="W13" s="308">
        <v>99.387188351280585</v>
      </c>
      <c r="X13" s="297">
        <v>0</v>
      </c>
      <c r="Y13" s="297"/>
      <c r="Z13" s="297"/>
      <c r="AA13" s="297">
        <v>150861</v>
      </c>
      <c r="AB13" s="297">
        <v>150861</v>
      </c>
      <c r="AC13" s="308">
        <v>99.52172364202498</v>
      </c>
      <c r="AD13" s="297">
        <v>0</v>
      </c>
      <c r="AE13" s="297"/>
      <c r="AF13" s="297"/>
      <c r="AG13" s="297">
        <v>199259.7</v>
      </c>
      <c r="AH13" s="297">
        <v>199259.7</v>
      </c>
      <c r="AI13" s="308">
        <v>100</v>
      </c>
      <c r="AJ13" s="297">
        <v>0</v>
      </c>
      <c r="AK13" s="297"/>
      <c r="AL13" s="297"/>
      <c r="AM13" s="297">
        <v>249032</v>
      </c>
      <c r="AN13" s="297">
        <v>249032</v>
      </c>
      <c r="AO13" s="308">
        <v>100</v>
      </c>
      <c r="AP13" s="297">
        <v>0</v>
      </c>
      <c r="AQ13" s="297"/>
      <c r="AR13" s="297"/>
      <c r="AS13" s="297">
        <v>194122</v>
      </c>
      <c r="AT13" s="297">
        <v>194122</v>
      </c>
      <c r="AU13" s="308">
        <v>100</v>
      </c>
      <c r="AV13" s="297">
        <v>0</v>
      </c>
      <c r="AW13" s="297"/>
      <c r="AX13" s="297"/>
      <c r="AY13" s="297">
        <v>56424</v>
      </c>
      <c r="AZ13" s="297">
        <v>56424</v>
      </c>
      <c r="BA13" s="308">
        <v>95.265752684541098</v>
      </c>
      <c r="BB13" s="297">
        <v>0</v>
      </c>
      <c r="BC13" s="297"/>
      <c r="BD13" s="297"/>
      <c r="BE13" s="297">
        <v>148482</v>
      </c>
      <c r="BF13" s="297">
        <v>148482</v>
      </c>
      <c r="BG13" s="308">
        <v>100</v>
      </c>
      <c r="BH13" s="297">
        <v>0</v>
      </c>
      <c r="BI13" s="297"/>
      <c r="BJ13" s="297"/>
      <c r="BK13" s="297">
        <v>178197</v>
      </c>
      <c r="BL13" s="297">
        <v>178197</v>
      </c>
      <c r="BM13" s="308">
        <v>100</v>
      </c>
      <c r="BN13" s="297">
        <v>0</v>
      </c>
      <c r="BO13" s="297"/>
      <c r="BP13" s="297"/>
      <c r="BQ13" s="297">
        <v>199081</v>
      </c>
      <c r="BR13" s="297">
        <v>199081</v>
      </c>
      <c r="BS13" s="308">
        <v>100</v>
      </c>
      <c r="BT13" s="297">
        <v>0</v>
      </c>
      <c r="BU13" s="297"/>
      <c r="BV13" s="297"/>
    </row>
    <row r="14" spans="1:74">
      <c r="A14" s="299" t="s">
        <v>64</v>
      </c>
      <c r="B14" s="298" t="s">
        <v>886</v>
      </c>
      <c r="C14" s="297">
        <v>1778543.9</v>
      </c>
      <c r="D14" s="297">
        <v>1778543.9</v>
      </c>
      <c r="E14" s="308">
        <v>100.00001124515524</v>
      </c>
      <c r="F14" s="297">
        <v>0</v>
      </c>
      <c r="G14" s="297"/>
      <c r="H14" s="297"/>
      <c r="I14" s="297">
        <v>1778543.9</v>
      </c>
      <c r="J14" s="297">
        <v>1778543.9</v>
      </c>
      <c r="K14" s="308">
        <v>100</v>
      </c>
      <c r="L14" s="297">
        <v>0</v>
      </c>
      <c r="M14" s="297"/>
      <c r="N14" s="297"/>
      <c r="O14" s="297">
        <v>198842</v>
      </c>
      <c r="P14" s="303">
        <v>198842</v>
      </c>
      <c r="Q14" s="308">
        <v>100</v>
      </c>
      <c r="R14" s="303"/>
      <c r="S14" s="303"/>
      <c r="T14" s="303"/>
      <c r="U14" s="297">
        <v>221952</v>
      </c>
      <c r="V14" s="303">
        <v>221952</v>
      </c>
      <c r="W14" s="308">
        <v>100</v>
      </c>
      <c r="X14" s="297"/>
      <c r="Y14" s="297"/>
      <c r="Z14" s="297"/>
      <c r="AA14" s="297">
        <v>149136</v>
      </c>
      <c r="AB14" s="297">
        <v>149136</v>
      </c>
      <c r="AC14" s="308">
        <v>100</v>
      </c>
      <c r="AD14" s="303"/>
      <c r="AE14" s="303"/>
      <c r="AF14" s="303"/>
      <c r="AG14" s="297">
        <v>197237.7</v>
      </c>
      <c r="AH14" s="303">
        <v>197237.7</v>
      </c>
      <c r="AI14" s="308">
        <v>100</v>
      </c>
      <c r="AJ14" s="303"/>
      <c r="AK14" s="303"/>
      <c r="AL14" s="303"/>
      <c r="AM14" s="297">
        <v>245932</v>
      </c>
      <c r="AN14" s="303">
        <v>245932</v>
      </c>
      <c r="AO14" s="308">
        <v>100</v>
      </c>
      <c r="AP14" s="303"/>
      <c r="AQ14" s="303"/>
      <c r="AR14" s="303"/>
      <c r="AS14" s="297">
        <v>190373</v>
      </c>
      <c r="AT14" s="303">
        <v>190373</v>
      </c>
      <c r="AU14" s="308">
        <v>100</v>
      </c>
      <c r="AV14" s="303"/>
      <c r="AW14" s="303"/>
      <c r="AX14" s="303"/>
      <c r="AY14" s="297">
        <v>54311</v>
      </c>
      <c r="AZ14" s="303">
        <v>54311</v>
      </c>
      <c r="BA14" s="308">
        <v>100</v>
      </c>
      <c r="BB14" s="303"/>
      <c r="BC14" s="303"/>
      <c r="BD14" s="303"/>
      <c r="BE14" s="297">
        <v>146450</v>
      </c>
      <c r="BF14" s="303">
        <v>146450</v>
      </c>
      <c r="BG14" s="308">
        <v>100</v>
      </c>
      <c r="BH14" s="303"/>
      <c r="BI14" s="303"/>
      <c r="BJ14" s="303"/>
      <c r="BK14" s="297">
        <v>175387</v>
      </c>
      <c r="BL14" s="303">
        <v>175387</v>
      </c>
      <c r="BM14" s="308">
        <v>100</v>
      </c>
      <c r="BN14" s="303"/>
      <c r="BO14" s="303"/>
      <c r="BP14" s="303"/>
      <c r="BQ14" s="297">
        <v>198923</v>
      </c>
      <c r="BR14" s="303">
        <v>198923</v>
      </c>
      <c r="BS14" s="308">
        <v>100</v>
      </c>
      <c r="BT14" s="303"/>
      <c r="BU14" s="303"/>
      <c r="BV14" s="303"/>
    </row>
    <row r="15" spans="1:74" ht="25.5">
      <c r="A15" s="299" t="s">
        <v>74</v>
      </c>
      <c r="B15" s="298" t="s">
        <v>887</v>
      </c>
      <c r="C15" s="297">
        <v>11240</v>
      </c>
      <c r="D15" s="297">
        <v>11240</v>
      </c>
      <c r="E15" s="308">
        <v>100</v>
      </c>
      <c r="F15" s="297">
        <v>0</v>
      </c>
      <c r="G15" s="297"/>
      <c r="H15" s="297"/>
      <c r="I15" s="297">
        <v>11240</v>
      </c>
      <c r="J15" s="297">
        <v>11240</v>
      </c>
      <c r="K15" s="308">
        <v>100</v>
      </c>
      <c r="L15" s="297">
        <v>0</v>
      </c>
      <c r="M15" s="297"/>
      <c r="N15" s="297"/>
      <c r="O15" s="297">
        <v>31</v>
      </c>
      <c r="P15" s="297">
        <v>31</v>
      </c>
      <c r="Q15" s="308">
        <v>100</v>
      </c>
      <c r="R15" s="297">
        <v>0</v>
      </c>
      <c r="S15" s="297"/>
      <c r="T15" s="297"/>
      <c r="U15" s="297">
        <v>1774</v>
      </c>
      <c r="V15" s="297">
        <v>1774</v>
      </c>
      <c r="W15" s="308">
        <v>100</v>
      </c>
      <c r="X15" s="297">
        <v>0</v>
      </c>
      <c r="Y15" s="297"/>
      <c r="Z15" s="297"/>
      <c r="AA15" s="297">
        <v>1097</v>
      </c>
      <c r="AB15" s="297">
        <v>1097</v>
      </c>
      <c r="AC15" s="308">
        <v>100</v>
      </c>
      <c r="AD15" s="297">
        <v>0</v>
      </c>
      <c r="AE15" s="297"/>
      <c r="AF15" s="297"/>
      <c r="AG15" s="297">
        <v>1168</v>
      </c>
      <c r="AH15" s="297">
        <v>1168</v>
      </c>
      <c r="AI15" s="308">
        <v>100</v>
      </c>
      <c r="AJ15" s="297">
        <v>0</v>
      </c>
      <c r="AK15" s="297"/>
      <c r="AL15" s="297"/>
      <c r="AM15" s="297">
        <v>1812</v>
      </c>
      <c r="AN15" s="297">
        <v>1812</v>
      </c>
      <c r="AO15" s="308">
        <v>100</v>
      </c>
      <c r="AP15" s="297">
        <v>0</v>
      </c>
      <c r="AQ15" s="297"/>
      <c r="AR15" s="297"/>
      <c r="AS15" s="297">
        <v>2176</v>
      </c>
      <c r="AT15" s="297">
        <v>2176</v>
      </c>
      <c r="AU15" s="308">
        <v>100</v>
      </c>
      <c r="AV15" s="297">
        <v>0</v>
      </c>
      <c r="AW15" s="297"/>
      <c r="AX15" s="297"/>
      <c r="AY15" s="297">
        <v>1357</v>
      </c>
      <c r="AZ15" s="297">
        <v>1357</v>
      </c>
      <c r="BA15" s="308">
        <v>100</v>
      </c>
      <c r="BB15" s="297">
        <v>0</v>
      </c>
      <c r="BC15" s="297"/>
      <c r="BD15" s="297"/>
      <c r="BE15" s="297">
        <v>1587</v>
      </c>
      <c r="BF15" s="297">
        <v>1587</v>
      </c>
      <c r="BG15" s="308">
        <v>100</v>
      </c>
      <c r="BH15" s="297">
        <v>0</v>
      </c>
      <c r="BI15" s="297"/>
      <c r="BJ15" s="297"/>
      <c r="BK15" s="297">
        <v>385</v>
      </c>
      <c r="BL15" s="297">
        <v>385</v>
      </c>
      <c r="BM15" s="308">
        <v>100</v>
      </c>
      <c r="BN15" s="297">
        <v>0</v>
      </c>
      <c r="BO15" s="297"/>
      <c r="BP15" s="297"/>
      <c r="BQ15" s="297">
        <v>-147</v>
      </c>
      <c r="BR15" s="297">
        <v>-147</v>
      </c>
      <c r="BS15" s="308">
        <v>100</v>
      </c>
      <c r="BT15" s="297">
        <v>0</v>
      </c>
      <c r="BU15" s="297"/>
      <c r="BV15" s="297"/>
    </row>
    <row r="16" spans="1:74" ht="25.5">
      <c r="A16" s="300" t="s">
        <v>174</v>
      </c>
      <c r="B16" s="310" t="s">
        <v>888</v>
      </c>
      <c r="C16" s="305">
        <v>6261</v>
      </c>
      <c r="D16" s="305">
        <v>6261</v>
      </c>
      <c r="E16" s="306">
        <v>100</v>
      </c>
      <c r="F16" s="305">
        <v>0</v>
      </c>
      <c r="G16" s="305"/>
      <c r="H16" s="305"/>
      <c r="I16" s="305">
        <v>6261</v>
      </c>
      <c r="J16" s="305">
        <v>6261</v>
      </c>
      <c r="K16" s="306">
        <v>100</v>
      </c>
      <c r="L16" s="305">
        <v>0</v>
      </c>
      <c r="M16" s="305"/>
      <c r="N16" s="305"/>
      <c r="O16" s="305">
        <v>0</v>
      </c>
      <c r="P16" s="196"/>
      <c r="Q16" s="306">
        <v>0</v>
      </c>
      <c r="R16" s="311"/>
      <c r="S16" s="311"/>
      <c r="T16" s="311"/>
      <c r="U16" s="305">
        <v>1349</v>
      </c>
      <c r="V16" s="311">
        <v>1349</v>
      </c>
      <c r="W16" s="306">
        <v>100</v>
      </c>
      <c r="X16" s="305"/>
      <c r="Y16" s="305"/>
      <c r="Z16" s="305"/>
      <c r="AA16" s="305">
        <v>988</v>
      </c>
      <c r="AB16" s="305">
        <v>988</v>
      </c>
      <c r="AC16" s="306">
        <v>100</v>
      </c>
      <c r="AD16" s="311"/>
      <c r="AE16" s="311"/>
      <c r="AF16" s="311"/>
      <c r="AG16" s="305">
        <v>665</v>
      </c>
      <c r="AH16" s="311">
        <v>665</v>
      </c>
      <c r="AI16" s="306">
        <v>100</v>
      </c>
      <c r="AJ16" s="311"/>
      <c r="AK16" s="311"/>
      <c r="AL16" s="311"/>
      <c r="AM16" s="305">
        <v>1097</v>
      </c>
      <c r="AN16" s="311">
        <v>1097</v>
      </c>
      <c r="AO16" s="306">
        <v>100</v>
      </c>
      <c r="AP16" s="311"/>
      <c r="AQ16" s="311"/>
      <c r="AR16" s="311"/>
      <c r="AS16" s="305">
        <v>1287</v>
      </c>
      <c r="AT16" s="311">
        <v>1287</v>
      </c>
      <c r="AU16" s="306">
        <v>100</v>
      </c>
      <c r="AV16" s="311"/>
      <c r="AW16" s="311"/>
      <c r="AX16" s="311"/>
      <c r="AY16" s="305">
        <v>0</v>
      </c>
      <c r="AZ16" s="311"/>
      <c r="BA16" s="306">
        <v>0</v>
      </c>
      <c r="BB16" s="311"/>
      <c r="BC16" s="311"/>
      <c r="BD16" s="311"/>
      <c r="BE16" s="305">
        <v>875</v>
      </c>
      <c r="BF16" s="311">
        <v>875</v>
      </c>
      <c r="BG16" s="306">
        <v>100</v>
      </c>
      <c r="BH16" s="311"/>
      <c r="BI16" s="311"/>
      <c r="BJ16" s="311"/>
      <c r="BK16" s="305">
        <v>0</v>
      </c>
      <c r="BL16" s="311"/>
      <c r="BM16" s="306">
        <v>0</v>
      </c>
      <c r="BN16" s="311"/>
      <c r="BO16" s="311"/>
      <c r="BP16" s="311"/>
      <c r="BQ16" s="305">
        <v>0</v>
      </c>
      <c r="BR16" s="311"/>
      <c r="BS16" s="306">
        <v>0</v>
      </c>
      <c r="BT16" s="311"/>
      <c r="BU16" s="311"/>
      <c r="BV16" s="311"/>
    </row>
    <row r="17" spans="1:74" ht="25.5">
      <c r="A17" s="300" t="s">
        <v>181</v>
      </c>
      <c r="B17" s="310" t="s">
        <v>889</v>
      </c>
      <c r="C17" s="305">
        <v>442</v>
      </c>
      <c r="D17" s="305">
        <v>442</v>
      </c>
      <c r="E17" s="306">
        <v>100</v>
      </c>
      <c r="F17" s="305">
        <v>0</v>
      </c>
      <c r="G17" s="305"/>
      <c r="H17" s="305"/>
      <c r="I17" s="305">
        <v>442</v>
      </c>
      <c r="J17" s="305">
        <v>442</v>
      </c>
      <c r="K17" s="306">
        <v>100</v>
      </c>
      <c r="L17" s="305">
        <v>0</v>
      </c>
      <c r="M17" s="305"/>
      <c r="N17" s="305"/>
      <c r="O17" s="305">
        <v>31</v>
      </c>
      <c r="P17" s="196">
        <v>31</v>
      </c>
      <c r="Q17" s="306">
        <v>100</v>
      </c>
      <c r="R17" s="311"/>
      <c r="S17" s="311"/>
      <c r="T17" s="311"/>
      <c r="U17" s="305">
        <v>425</v>
      </c>
      <c r="V17" s="311">
        <v>425</v>
      </c>
      <c r="W17" s="306">
        <v>100</v>
      </c>
      <c r="X17" s="305"/>
      <c r="Y17" s="305"/>
      <c r="Z17" s="305"/>
      <c r="AA17" s="305">
        <v>109</v>
      </c>
      <c r="AB17" s="305">
        <v>109</v>
      </c>
      <c r="AC17" s="306">
        <v>100</v>
      </c>
      <c r="AD17" s="311"/>
      <c r="AE17" s="311"/>
      <c r="AF17" s="311"/>
      <c r="AG17" s="305">
        <v>3</v>
      </c>
      <c r="AH17" s="311">
        <v>3</v>
      </c>
      <c r="AI17" s="306">
        <v>100</v>
      </c>
      <c r="AJ17" s="311"/>
      <c r="AK17" s="311"/>
      <c r="AL17" s="311"/>
      <c r="AM17" s="305">
        <v>215</v>
      </c>
      <c r="AN17" s="311">
        <v>215</v>
      </c>
      <c r="AO17" s="306">
        <v>100</v>
      </c>
      <c r="AP17" s="311"/>
      <c r="AQ17" s="311"/>
      <c r="AR17" s="311"/>
      <c r="AS17" s="305">
        <v>-131</v>
      </c>
      <c r="AT17" s="311">
        <v>-131</v>
      </c>
      <c r="AU17" s="306">
        <v>100</v>
      </c>
      <c r="AV17" s="311"/>
      <c r="AW17" s="311"/>
      <c r="AX17" s="311"/>
      <c r="AY17" s="305">
        <v>0</v>
      </c>
      <c r="AZ17" s="311">
        <v>0</v>
      </c>
      <c r="BA17" s="306">
        <v>0</v>
      </c>
      <c r="BB17" s="311"/>
      <c r="BC17" s="311"/>
      <c r="BD17" s="311"/>
      <c r="BE17" s="305">
        <v>52</v>
      </c>
      <c r="BF17" s="311">
        <v>52</v>
      </c>
      <c r="BG17" s="306">
        <v>100</v>
      </c>
      <c r="BH17" s="311"/>
      <c r="BI17" s="311"/>
      <c r="BJ17" s="311"/>
      <c r="BK17" s="305">
        <v>-115</v>
      </c>
      <c r="BL17" s="311">
        <v>-115</v>
      </c>
      <c r="BM17" s="306">
        <v>100</v>
      </c>
      <c r="BN17" s="311"/>
      <c r="BO17" s="311"/>
      <c r="BP17" s="311"/>
      <c r="BQ17" s="305">
        <v>-147</v>
      </c>
      <c r="BR17" s="311">
        <v>-147</v>
      </c>
      <c r="BS17" s="306">
        <v>100</v>
      </c>
      <c r="BT17" s="311"/>
      <c r="BU17" s="311"/>
      <c r="BV17" s="311"/>
    </row>
    <row r="18" spans="1:74">
      <c r="A18" s="300" t="s">
        <v>187</v>
      </c>
      <c r="B18" s="310" t="s">
        <v>890</v>
      </c>
      <c r="C18" s="305">
        <v>4537</v>
      </c>
      <c r="D18" s="305">
        <v>4537</v>
      </c>
      <c r="E18" s="306">
        <v>100</v>
      </c>
      <c r="F18" s="305">
        <v>0</v>
      </c>
      <c r="G18" s="305"/>
      <c r="H18" s="305"/>
      <c r="I18" s="305">
        <v>4537</v>
      </c>
      <c r="J18" s="305">
        <v>4537</v>
      </c>
      <c r="K18" s="306">
        <v>100</v>
      </c>
      <c r="L18" s="305">
        <v>0</v>
      </c>
      <c r="M18" s="305"/>
      <c r="N18" s="305"/>
      <c r="O18" s="305">
        <v>0</v>
      </c>
      <c r="P18" s="305">
        <v>0</v>
      </c>
      <c r="Q18" s="306">
        <v>0</v>
      </c>
      <c r="R18" s="305">
        <v>0</v>
      </c>
      <c r="S18" s="305"/>
      <c r="T18" s="305"/>
      <c r="U18" s="305">
        <v>0</v>
      </c>
      <c r="V18" s="305">
        <v>0</v>
      </c>
      <c r="W18" s="306">
        <v>0</v>
      </c>
      <c r="X18" s="305">
        <v>0</v>
      </c>
      <c r="Y18" s="305"/>
      <c r="Z18" s="305"/>
      <c r="AA18" s="305">
        <v>0</v>
      </c>
      <c r="AB18" s="305">
        <v>0</v>
      </c>
      <c r="AC18" s="306">
        <v>0</v>
      </c>
      <c r="AD18" s="305">
        <v>0</v>
      </c>
      <c r="AE18" s="305"/>
      <c r="AF18" s="305"/>
      <c r="AG18" s="305">
        <v>500</v>
      </c>
      <c r="AH18" s="305">
        <v>500</v>
      </c>
      <c r="AI18" s="306">
        <v>100</v>
      </c>
      <c r="AJ18" s="305">
        <v>0</v>
      </c>
      <c r="AK18" s="305"/>
      <c r="AL18" s="305"/>
      <c r="AM18" s="305">
        <v>500</v>
      </c>
      <c r="AN18" s="305">
        <v>500</v>
      </c>
      <c r="AO18" s="306">
        <v>100</v>
      </c>
      <c r="AP18" s="305">
        <v>0</v>
      </c>
      <c r="AQ18" s="305"/>
      <c r="AR18" s="305"/>
      <c r="AS18" s="305">
        <v>1020</v>
      </c>
      <c r="AT18" s="305">
        <v>1020</v>
      </c>
      <c r="AU18" s="306">
        <v>100</v>
      </c>
      <c r="AV18" s="305">
        <v>0</v>
      </c>
      <c r="AW18" s="305"/>
      <c r="AX18" s="305"/>
      <c r="AY18" s="305">
        <v>1357</v>
      </c>
      <c r="AZ18" s="305">
        <v>1357</v>
      </c>
      <c r="BA18" s="306">
        <v>100</v>
      </c>
      <c r="BB18" s="305">
        <v>0</v>
      </c>
      <c r="BC18" s="305"/>
      <c r="BD18" s="305"/>
      <c r="BE18" s="305">
        <v>660</v>
      </c>
      <c r="BF18" s="305">
        <v>660</v>
      </c>
      <c r="BG18" s="306">
        <v>100</v>
      </c>
      <c r="BH18" s="305">
        <v>0</v>
      </c>
      <c r="BI18" s="305"/>
      <c r="BJ18" s="305"/>
      <c r="BK18" s="305">
        <v>500</v>
      </c>
      <c r="BL18" s="305">
        <v>500</v>
      </c>
      <c r="BM18" s="306">
        <v>100</v>
      </c>
      <c r="BN18" s="305">
        <v>0</v>
      </c>
      <c r="BO18" s="305"/>
      <c r="BP18" s="305"/>
      <c r="BQ18" s="305">
        <v>0</v>
      </c>
      <c r="BR18" s="305">
        <v>0</v>
      </c>
      <c r="BS18" s="306">
        <v>0</v>
      </c>
      <c r="BT18" s="305">
        <v>0</v>
      </c>
      <c r="BU18" s="305"/>
      <c r="BV18" s="305"/>
    </row>
    <row r="19" spans="1:74">
      <c r="A19" s="300" t="s">
        <v>107</v>
      </c>
      <c r="B19" s="310" t="s">
        <v>891</v>
      </c>
      <c r="C19" s="305">
        <v>1500</v>
      </c>
      <c r="D19" s="305">
        <v>1500</v>
      </c>
      <c r="E19" s="306">
        <v>100</v>
      </c>
      <c r="F19" s="305">
        <v>0</v>
      </c>
      <c r="G19" s="305"/>
      <c r="H19" s="305"/>
      <c r="I19" s="305">
        <v>1500</v>
      </c>
      <c r="J19" s="305">
        <v>1500</v>
      </c>
      <c r="K19" s="306">
        <v>100</v>
      </c>
      <c r="L19" s="305">
        <v>0</v>
      </c>
      <c r="M19" s="305"/>
      <c r="N19" s="305"/>
      <c r="O19" s="305">
        <v>0</v>
      </c>
      <c r="P19" s="196">
        <v>0</v>
      </c>
      <c r="Q19" s="306">
        <v>0</v>
      </c>
      <c r="R19" s="311"/>
      <c r="S19" s="311"/>
      <c r="T19" s="311"/>
      <c r="U19" s="305">
        <v>0</v>
      </c>
      <c r="V19" s="311">
        <v>0</v>
      </c>
      <c r="W19" s="306">
        <v>0</v>
      </c>
      <c r="X19" s="305"/>
      <c r="Y19" s="305"/>
      <c r="Z19" s="305"/>
      <c r="AA19" s="305">
        <v>0</v>
      </c>
      <c r="AB19" s="305">
        <v>0</v>
      </c>
      <c r="AC19" s="306">
        <v>0</v>
      </c>
      <c r="AD19" s="311"/>
      <c r="AE19" s="311"/>
      <c r="AF19" s="311"/>
      <c r="AG19" s="305">
        <v>500</v>
      </c>
      <c r="AH19" s="311">
        <v>500</v>
      </c>
      <c r="AI19" s="306">
        <v>100</v>
      </c>
      <c r="AJ19" s="311"/>
      <c r="AK19" s="311"/>
      <c r="AL19" s="311"/>
      <c r="AM19" s="305">
        <v>500</v>
      </c>
      <c r="AN19" s="311">
        <v>500</v>
      </c>
      <c r="AO19" s="306">
        <v>100</v>
      </c>
      <c r="AP19" s="311"/>
      <c r="AQ19" s="311"/>
      <c r="AR19" s="311"/>
      <c r="AS19" s="305">
        <v>0</v>
      </c>
      <c r="AT19" s="311">
        <v>0</v>
      </c>
      <c r="AU19" s="306">
        <v>0</v>
      </c>
      <c r="AV19" s="311"/>
      <c r="AW19" s="311"/>
      <c r="AX19" s="311"/>
      <c r="AY19" s="305">
        <v>0</v>
      </c>
      <c r="AZ19" s="311">
        <v>0</v>
      </c>
      <c r="BA19" s="306">
        <v>0</v>
      </c>
      <c r="BB19" s="311"/>
      <c r="BC19" s="311"/>
      <c r="BD19" s="311"/>
      <c r="BE19" s="305">
        <v>0</v>
      </c>
      <c r="BF19" s="311">
        <v>0</v>
      </c>
      <c r="BG19" s="306">
        <v>0</v>
      </c>
      <c r="BH19" s="311"/>
      <c r="BI19" s="311"/>
      <c r="BJ19" s="311"/>
      <c r="BK19" s="305">
        <v>500</v>
      </c>
      <c r="BL19" s="311">
        <v>500</v>
      </c>
      <c r="BM19" s="306">
        <v>100</v>
      </c>
      <c r="BN19" s="311"/>
      <c r="BO19" s="311"/>
      <c r="BP19" s="311"/>
      <c r="BQ19" s="305">
        <v>0</v>
      </c>
      <c r="BR19" s="311">
        <v>0</v>
      </c>
      <c r="BS19" s="306">
        <v>0</v>
      </c>
      <c r="BT19" s="311"/>
      <c r="BU19" s="311"/>
      <c r="BV19" s="311"/>
    </row>
    <row r="20" spans="1:74">
      <c r="A20" s="300" t="s">
        <v>107</v>
      </c>
      <c r="B20" s="310" t="s">
        <v>892</v>
      </c>
      <c r="C20" s="305">
        <v>150</v>
      </c>
      <c r="D20" s="305">
        <v>150</v>
      </c>
      <c r="E20" s="306">
        <v>100</v>
      </c>
      <c r="F20" s="305">
        <v>0</v>
      </c>
      <c r="G20" s="305"/>
      <c r="H20" s="305"/>
      <c r="I20" s="305">
        <v>150</v>
      </c>
      <c r="J20" s="305">
        <v>150</v>
      </c>
      <c r="K20" s="306">
        <v>100</v>
      </c>
      <c r="L20" s="305">
        <v>0</v>
      </c>
      <c r="M20" s="305"/>
      <c r="N20" s="305"/>
      <c r="O20" s="305">
        <v>0</v>
      </c>
      <c r="P20" s="196"/>
      <c r="Q20" s="306">
        <v>0</v>
      </c>
      <c r="R20" s="311"/>
      <c r="S20" s="311"/>
      <c r="T20" s="311"/>
      <c r="U20" s="305">
        <v>0</v>
      </c>
      <c r="V20" s="311"/>
      <c r="W20" s="306">
        <v>0</v>
      </c>
      <c r="X20" s="305"/>
      <c r="Y20" s="305"/>
      <c r="Z20" s="305"/>
      <c r="AA20" s="305">
        <v>0</v>
      </c>
      <c r="AB20" s="305"/>
      <c r="AC20" s="306">
        <v>0</v>
      </c>
      <c r="AD20" s="311"/>
      <c r="AE20" s="311"/>
      <c r="AF20" s="311"/>
      <c r="AG20" s="305">
        <v>0</v>
      </c>
      <c r="AH20" s="311"/>
      <c r="AI20" s="306">
        <v>0</v>
      </c>
      <c r="AJ20" s="311"/>
      <c r="AK20" s="311"/>
      <c r="AL20" s="311"/>
      <c r="AM20" s="305">
        <v>0</v>
      </c>
      <c r="AN20" s="311"/>
      <c r="AO20" s="306">
        <v>0</v>
      </c>
      <c r="AP20" s="311"/>
      <c r="AQ20" s="311"/>
      <c r="AR20" s="311"/>
      <c r="AS20" s="305">
        <v>0</v>
      </c>
      <c r="AT20" s="311"/>
      <c r="AU20" s="306">
        <v>0</v>
      </c>
      <c r="AV20" s="311"/>
      <c r="AW20" s="311"/>
      <c r="AX20" s="311"/>
      <c r="AY20" s="305">
        <v>0</v>
      </c>
      <c r="AZ20" s="311"/>
      <c r="BA20" s="306">
        <v>0</v>
      </c>
      <c r="BB20" s="311"/>
      <c r="BC20" s="311"/>
      <c r="BD20" s="311"/>
      <c r="BE20" s="305">
        <v>150</v>
      </c>
      <c r="BF20" s="311">
        <v>150</v>
      </c>
      <c r="BG20" s="306">
        <v>100</v>
      </c>
      <c r="BH20" s="311"/>
      <c r="BI20" s="311"/>
      <c r="BJ20" s="311"/>
      <c r="BK20" s="305">
        <v>0</v>
      </c>
      <c r="BL20" s="311"/>
      <c r="BM20" s="306">
        <v>0</v>
      </c>
      <c r="BN20" s="311"/>
      <c r="BO20" s="311"/>
      <c r="BP20" s="311"/>
      <c r="BQ20" s="305">
        <v>0</v>
      </c>
      <c r="BR20" s="311"/>
      <c r="BS20" s="306">
        <v>0</v>
      </c>
      <c r="BT20" s="311"/>
      <c r="BU20" s="311"/>
      <c r="BV20" s="311"/>
    </row>
    <row r="21" spans="1:74">
      <c r="A21" s="300" t="s">
        <v>107</v>
      </c>
      <c r="B21" s="310" t="s">
        <v>893</v>
      </c>
      <c r="C21" s="305">
        <v>1357</v>
      </c>
      <c r="D21" s="305">
        <v>1357</v>
      </c>
      <c r="E21" s="306">
        <v>100</v>
      </c>
      <c r="F21" s="305">
        <v>0</v>
      </c>
      <c r="G21" s="305"/>
      <c r="H21" s="305"/>
      <c r="I21" s="305">
        <v>1357</v>
      </c>
      <c r="J21" s="305">
        <v>1357</v>
      </c>
      <c r="K21" s="306">
        <v>100</v>
      </c>
      <c r="L21" s="305">
        <v>0</v>
      </c>
      <c r="M21" s="305"/>
      <c r="N21" s="305"/>
      <c r="O21" s="305">
        <v>0</v>
      </c>
      <c r="P21" s="312">
        <v>0</v>
      </c>
      <c r="Q21" s="306">
        <v>0</v>
      </c>
      <c r="R21" s="313"/>
      <c r="S21" s="313"/>
      <c r="T21" s="313"/>
      <c r="U21" s="305">
        <v>0</v>
      </c>
      <c r="V21" s="313">
        <v>0</v>
      </c>
      <c r="W21" s="306">
        <v>0</v>
      </c>
      <c r="X21" s="305"/>
      <c r="Y21" s="305"/>
      <c r="Z21" s="305"/>
      <c r="AA21" s="305">
        <v>0</v>
      </c>
      <c r="AB21" s="305">
        <v>0</v>
      </c>
      <c r="AC21" s="306">
        <v>0</v>
      </c>
      <c r="AD21" s="313"/>
      <c r="AE21" s="313"/>
      <c r="AF21" s="313"/>
      <c r="AG21" s="305">
        <v>0</v>
      </c>
      <c r="AH21" s="313">
        <v>0</v>
      </c>
      <c r="AI21" s="306">
        <v>0</v>
      </c>
      <c r="AJ21" s="313"/>
      <c r="AK21" s="313"/>
      <c r="AL21" s="313"/>
      <c r="AM21" s="305">
        <v>0</v>
      </c>
      <c r="AN21" s="313">
        <v>0</v>
      </c>
      <c r="AO21" s="306">
        <v>0</v>
      </c>
      <c r="AP21" s="313"/>
      <c r="AQ21" s="313"/>
      <c r="AR21" s="313"/>
      <c r="AS21" s="305">
        <v>0</v>
      </c>
      <c r="AT21" s="313">
        <v>0</v>
      </c>
      <c r="AU21" s="306">
        <v>0</v>
      </c>
      <c r="AV21" s="313"/>
      <c r="AW21" s="313"/>
      <c r="AX21" s="313"/>
      <c r="AY21" s="305">
        <v>1357</v>
      </c>
      <c r="AZ21" s="313">
        <v>1357</v>
      </c>
      <c r="BA21" s="306">
        <v>100</v>
      </c>
      <c r="BB21" s="313"/>
      <c r="BC21" s="313"/>
      <c r="BD21" s="313"/>
      <c r="BE21" s="305">
        <v>0</v>
      </c>
      <c r="BF21" s="313">
        <v>0</v>
      </c>
      <c r="BG21" s="306">
        <v>0</v>
      </c>
      <c r="BH21" s="313"/>
      <c r="BI21" s="313"/>
      <c r="BJ21" s="313"/>
      <c r="BK21" s="305">
        <v>0</v>
      </c>
      <c r="BL21" s="313">
        <v>0</v>
      </c>
      <c r="BM21" s="306">
        <v>0</v>
      </c>
      <c r="BN21" s="313"/>
      <c r="BO21" s="313"/>
      <c r="BP21" s="313"/>
      <c r="BQ21" s="305">
        <v>0</v>
      </c>
      <c r="BR21" s="313">
        <v>0</v>
      </c>
      <c r="BS21" s="306">
        <v>0</v>
      </c>
      <c r="BT21" s="313"/>
      <c r="BU21" s="313"/>
      <c r="BV21" s="313"/>
    </row>
    <row r="22" spans="1:74" ht="25.5">
      <c r="A22" s="300" t="s">
        <v>107</v>
      </c>
      <c r="B22" s="310" t="s">
        <v>894</v>
      </c>
      <c r="C22" s="305">
        <v>1530</v>
      </c>
      <c r="D22" s="305">
        <v>1530</v>
      </c>
      <c r="E22" s="315">
        <v>100</v>
      </c>
      <c r="F22" s="305"/>
      <c r="G22" s="305"/>
      <c r="H22" s="305"/>
      <c r="I22" s="305">
        <v>1530</v>
      </c>
      <c r="J22" s="305">
        <v>1530</v>
      </c>
      <c r="K22" s="315">
        <v>100</v>
      </c>
      <c r="L22" s="305"/>
      <c r="M22" s="305"/>
      <c r="N22" s="305"/>
      <c r="O22" s="305"/>
      <c r="P22" s="196"/>
      <c r="Q22" s="315">
        <v>0</v>
      </c>
      <c r="R22" s="311"/>
      <c r="S22" s="311"/>
      <c r="T22" s="311"/>
      <c r="U22" s="305"/>
      <c r="V22" s="311"/>
      <c r="W22" s="315">
        <v>0</v>
      </c>
      <c r="X22" s="305"/>
      <c r="Y22" s="305"/>
      <c r="Z22" s="305"/>
      <c r="AA22" s="305"/>
      <c r="AB22" s="305"/>
      <c r="AC22" s="315">
        <v>0</v>
      </c>
      <c r="AD22" s="311"/>
      <c r="AE22" s="311"/>
      <c r="AF22" s="311"/>
      <c r="AG22" s="305"/>
      <c r="AH22" s="311"/>
      <c r="AI22" s="315">
        <v>0</v>
      </c>
      <c r="AJ22" s="311"/>
      <c r="AK22" s="311"/>
      <c r="AL22" s="311"/>
      <c r="AM22" s="305"/>
      <c r="AN22" s="311"/>
      <c r="AO22" s="315">
        <v>0</v>
      </c>
      <c r="AP22" s="311"/>
      <c r="AQ22" s="311"/>
      <c r="AR22" s="311"/>
      <c r="AS22" s="316">
        <v>1020</v>
      </c>
      <c r="AT22" s="311">
        <v>1020</v>
      </c>
      <c r="AU22" s="315">
        <v>100</v>
      </c>
      <c r="AV22" s="311"/>
      <c r="AW22" s="311"/>
      <c r="AX22" s="311"/>
      <c r="AY22" s="316">
        <v>0</v>
      </c>
      <c r="AZ22" s="311"/>
      <c r="BA22" s="315">
        <v>0</v>
      </c>
      <c r="BB22" s="311"/>
      <c r="BC22" s="311"/>
      <c r="BD22" s="311"/>
      <c r="BE22" s="316">
        <v>510</v>
      </c>
      <c r="BF22" s="311">
        <v>510</v>
      </c>
      <c r="BG22" s="315">
        <v>100</v>
      </c>
      <c r="BH22" s="311"/>
      <c r="BI22" s="311"/>
      <c r="BJ22" s="311"/>
      <c r="BK22" s="316">
        <v>0</v>
      </c>
      <c r="BL22" s="311"/>
      <c r="BM22" s="315">
        <v>0</v>
      </c>
      <c r="BN22" s="311"/>
      <c r="BO22" s="311"/>
      <c r="BP22" s="311"/>
      <c r="BQ22" s="316">
        <v>0</v>
      </c>
      <c r="BR22" s="311"/>
      <c r="BS22" s="315">
        <v>0</v>
      </c>
      <c r="BT22" s="311"/>
      <c r="BU22" s="311"/>
      <c r="BV22" s="311"/>
    </row>
    <row r="23" spans="1:74" ht="25.5">
      <c r="A23" s="299" t="s">
        <v>76</v>
      </c>
      <c r="B23" s="314" t="s">
        <v>895</v>
      </c>
      <c r="C23" s="297">
        <v>12220</v>
      </c>
      <c r="D23" s="297">
        <v>12220</v>
      </c>
      <c r="E23" s="308">
        <v>100</v>
      </c>
      <c r="F23" s="297">
        <v>0</v>
      </c>
      <c r="G23" s="297"/>
      <c r="H23" s="297"/>
      <c r="I23" s="297">
        <v>12220</v>
      </c>
      <c r="J23" s="297">
        <v>12220</v>
      </c>
      <c r="K23" s="308">
        <v>100</v>
      </c>
      <c r="L23" s="297">
        <v>0</v>
      </c>
      <c r="M23" s="297"/>
      <c r="N23" s="297"/>
      <c r="O23" s="297">
        <v>2563</v>
      </c>
      <c r="P23" s="297">
        <v>2563</v>
      </c>
      <c r="Q23" s="308">
        <v>100</v>
      </c>
      <c r="R23" s="297">
        <v>0</v>
      </c>
      <c r="S23" s="297"/>
      <c r="T23" s="297"/>
      <c r="U23" s="297">
        <v>1383</v>
      </c>
      <c r="V23" s="297">
        <v>1383</v>
      </c>
      <c r="W23" s="308">
        <v>100</v>
      </c>
      <c r="X23" s="297">
        <v>0</v>
      </c>
      <c r="Y23" s="297"/>
      <c r="Z23" s="297"/>
      <c r="AA23" s="297">
        <v>628</v>
      </c>
      <c r="AB23" s="297">
        <v>628</v>
      </c>
      <c r="AC23" s="308">
        <v>100</v>
      </c>
      <c r="AD23" s="297">
        <v>0</v>
      </c>
      <c r="AE23" s="297"/>
      <c r="AF23" s="297"/>
      <c r="AG23" s="297">
        <v>854</v>
      </c>
      <c r="AH23" s="297">
        <v>854</v>
      </c>
      <c r="AI23" s="308">
        <v>100</v>
      </c>
      <c r="AJ23" s="297">
        <v>0</v>
      </c>
      <c r="AK23" s="297"/>
      <c r="AL23" s="297"/>
      <c r="AM23" s="297">
        <v>1288</v>
      </c>
      <c r="AN23" s="297">
        <v>1288</v>
      </c>
      <c r="AO23" s="308">
        <v>100</v>
      </c>
      <c r="AP23" s="297">
        <v>0</v>
      </c>
      <c r="AQ23" s="297"/>
      <c r="AR23" s="297"/>
      <c r="AS23" s="297">
        <v>1573</v>
      </c>
      <c r="AT23" s="297">
        <v>1573</v>
      </c>
      <c r="AU23" s="308">
        <v>100</v>
      </c>
      <c r="AV23" s="297">
        <v>0</v>
      </c>
      <c r="AW23" s="297"/>
      <c r="AX23" s="297"/>
      <c r="AY23" s="297">
        <v>756</v>
      </c>
      <c r="AZ23" s="297">
        <v>756</v>
      </c>
      <c r="BA23" s="308">
        <v>100</v>
      </c>
      <c r="BB23" s="297">
        <v>0</v>
      </c>
      <c r="BC23" s="297"/>
      <c r="BD23" s="297"/>
      <c r="BE23" s="297">
        <v>445</v>
      </c>
      <c r="BF23" s="297">
        <v>445</v>
      </c>
      <c r="BG23" s="308">
        <v>100</v>
      </c>
      <c r="BH23" s="297">
        <v>0</v>
      </c>
      <c r="BI23" s="297"/>
      <c r="BJ23" s="297"/>
      <c r="BK23" s="297">
        <v>2425</v>
      </c>
      <c r="BL23" s="297">
        <v>2425</v>
      </c>
      <c r="BM23" s="308">
        <v>100</v>
      </c>
      <c r="BN23" s="297">
        <v>0</v>
      </c>
      <c r="BO23" s="297"/>
      <c r="BP23" s="297"/>
      <c r="BQ23" s="297">
        <v>305</v>
      </c>
      <c r="BR23" s="297">
        <v>305</v>
      </c>
      <c r="BS23" s="308">
        <v>100</v>
      </c>
      <c r="BT23" s="297">
        <v>0</v>
      </c>
      <c r="BU23" s="297"/>
      <c r="BV23" s="297"/>
    </row>
    <row r="24" spans="1:74">
      <c r="A24" s="300" t="s">
        <v>896</v>
      </c>
      <c r="B24" s="317" t="s">
        <v>897</v>
      </c>
      <c r="C24" s="305">
        <v>1500</v>
      </c>
      <c r="D24" s="305">
        <v>1500</v>
      </c>
      <c r="E24" s="306">
        <v>100</v>
      </c>
      <c r="F24" s="305"/>
      <c r="G24" s="305"/>
      <c r="H24" s="305"/>
      <c r="I24" s="305">
        <v>1500</v>
      </c>
      <c r="J24" s="305">
        <v>1500</v>
      </c>
      <c r="K24" s="306">
        <v>100</v>
      </c>
      <c r="L24" s="305"/>
      <c r="M24" s="305"/>
      <c r="N24" s="305"/>
      <c r="O24" s="305">
        <v>150</v>
      </c>
      <c r="P24" s="196">
        <v>150</v>
      </c>
      <c r="Q24" s="306">
        <v>100</v>
      </c>
      <c r="R24" s="311"/>
      <c r="S24" s="311"/>
      <c r="T24" s="311"/>
      <c r="U24" s="305">
        <v>150</v>
      </c>
      <c r="V24" s="311">
        <v>150</v>
      </c>
      <c r="W24" s="306">
        <v>100</v>
      </c>
      <c r="X24" s="305"/>
      <c r="Y24" s="305"/>
      <c r="Z24" s="305"/>
      <c r="AA24" s="305">
        <v>150</v>
      </c>
      <c r="AB24" s="305">
        <v>150</v>
      </c>
      <c r="AC24" s="306">
        <v>100</v>
      </c>
      <c r="AD24" s="311"/>
      <c r="AE24" s="311"/>
      <c r="AF24" s="311"/>
      <c r="AG24" s="305">
        <v>150</v>
      </c>
      <c r="AH24" s="311">
        <v>150</v>
      </c>
      <c r="AI24" s="306">
        <v>100</v>
      </c>
      <c r="AJ24" s="311"/>
      <c r="AK24" s="311"/>
      <c r="AL24" s="311"/>
      <c r="AM24" s="305">
        <v>150</v>
      </c>
      <c r="AN24" s="311">
        <v>150</v>
      </c>
      <c r="AO24" s="306">
        <v>100</v>
      </c>
      <c r="AP24" s="311"/>
      <c r="AQ24" s="311"/>
      <c r="AR24" s="311"/>
      <c r="AS24" s="305">
        <v>150</v>
      </c>
      <c r="AT24" s="311">
        <v>150</v>
      </c>
      <c r="AU24" s="306">
        <v>100</v>
      </c>
      <c r="AV24" s="311"/>
      <c r="AW24" s="311"/>
      <c r="AX24" s="311"/>
      <c r="AY24" s="305">
        <v>150</v>
      </c>
      <c r="AZ24" s="311">
        <v>150</v>
      </c>
      <c r="BA24" s="306">
        <v>100</v>
      </c>
      <c r="BB24" s="311"/>
      <c r="BC24" s="311"/>
      <c r="BD24" s="311"/>
      <c r="BE24" s="305">
        <v>150</v>
      </c>
      <c r="BF24" s="311">
        <v>150</v>
      </c>
      <c r="BG24" s="306">
        <v>100</v>
      </c>
      <c r="BH24" s="311"/>
      <c r="BI24" s="311"/>
      <c r="BJ24" s="311"/>
      <c r="BK24" s="305">
        <v>150</v>
      </c>
      <c r="BL24" s="311">
        <v>150</v>
      </c>
      <c r="BM24" s="306">
        <v>100</v>
      </c>
      <c r="BN24" s="311"/>
      <c r="BO24" s="311"/>
      <c r="BP24" s="311"/>
      <c r="BQ24" s="305">
        <v>150</v>
      </c>
      <c r="BR24" s="311">
        <v>150</v>
      </c>
      <c r="BS24" s="306">
        <v>100</v>
      </c>
      <c r="BT24" s="311"/>
      <c r="BU24" s="311"/>
      <c r="BV24" s="311"/>
    </row>
    <row r="25" spans="1:74" ht="38.25">
      <c r="A25" s="300" t="s">
        <v>898</v>
      </c>
      <c r="B25" s="317" t="s">
        <v>899</v>
      </c>
      <c r="C25" s="305">
        <v>2336</v>
      </c>
      <c r="D25" s="305">
        <v>2336</v>
      </c>
      <c r="E25" s="306">
        <v>100</v>
      </c>
      <c r="F25" s="305"/>
      <c r="G25" s="305"/>
      <c r="H25" s="305"/>
      <c r="I25" s="305">
        <v>2336</v>
      </c>
      <c r="J25" s="305">
        <v>2336</v>
      </c>
      <c r="K25" s="306">
        <v>100</v>
      </c>
      <c r="L25" s="305"/>
      <c r="M25" s="305"/>
      <c r="N25" s="305"/>
      <c r="O25" s="305">
        <v>0</v>
      </c>
      <c r="P25" s="196"/>
      <c r="Q25" s="306">
        <v>0</v>
      </c>
      <c r="R25" s="311"/>
      <c r="S25" s="311"/>
      <c r="T25" s="311"/>
      <c r="U25" s="305">
        <v>0</v>
      </c>
      <c r="V25" s="311"/>
      <c r="W25" s="306">
        <v>0</v>
      </c>
      <c r="X25" s="305"/>
      <c r="Y25" s="305"/>
      <c r="Z25" s="305"/>
      <c r="AA25" s="305">
        <v>0</v>
      </c>
      <c r="AB25" s="305"/>
      <c r="AC25" s="306">
        <v>0</v>
      </c>
      <c r="AD25" s="311"/>
      <c r="AE25" s="311"/>
      <c r="AF25" s="311"/>
      <c r="AG25" s="305">
        <v>19</v>
      </c>
      <c r="AH25" s="311">
        <v>19</v>
      </c>
      <c r="AI25" s="306">
        <v>100</v>
      </c>
      <c r="AJ25" s="311"/>
      <c r="AK25" s="311"/>
      <c r="AL25" s="311"/>
      <c r="AM25" s="305">
        <v>652</v>
      </c>
      <c r="AN25" s="311">
        <v>652</v>
      </c>
      <c r="AO25" s="306">
        <v>100</v>
      </c>
      <c r="AP25" s="311"/>
      <c r="AQ25" s="311"/>
      <c r="AR25" s="311"/>
      <c r="AS25" s="305">
        <v>56</v>
      </c>
      <c r="AT25" s="311">
        <v>56</v>
      </c>
      <c r="AU25" s="306">
        <v>100</v>
      </c>
      <c r="AV25" s="311"/>
      <c r="AW25" s="311"/>
      <c r="AX25" s="311"/>
      <c r="AY25" s="305">
        <v>21</v>
      </c>
      <c r="AZ25" s="311">
        <v>21</v>
      </c>
      <c r="BA25" s="306">
        <v>100</v>
      </c>
      <c r="BB25" s="311"/>
      <c r="BC25" s="311"/>
      <c r="BD25" s="311"/>
      <c r="BE25" s="305">
        <v>27</v>
      </c>
      <c r="BF25" s="311">
        <v>27</v>
      </c>
      <c r="BG25" s="306">
        <v>100</v>
      </c>
      <c r="BH25" s="311"/>
      <c r="BI25" s="311"/>
      <c r="BJ25" s="311"/>
      <c r="BK25" s="305">
        <v>1561</v>
      </c>
      <c r="BL25" s="311">
        <v>1561</v>
      </c>
      <c r="BM25" s="306">
        <v>100</v>
      </c>
      <c r="BN25" s="311"/>
      <c r="BO25" s="311"/>
      <c r="BP25" s="311"/>
      <c r="BQ25" s="305">
        <v>0</v>
      </c>
      <c r="BR25" s="311"/>
      <c r="BS25" s="306">
        <v>0</v>
      </c>
      <c r="BT25" s="311"/>
      <c r="BU25" s="311"/>
      <c r="BV25" s="311"/>
    </row>
    <row r="26" spans="1:74" ht="25.5">
      <c r="A26" s="300" t="s">
        <v>900</v>
      </c>
      <c r="B26" s="317" t="s">
        <v>901</v>
      </c>
      <c r="C26" s="305">
        <v>1370</v>
      </c>
      <c r="D26" s="305">
        <v>1370</v>
      </c>
      <c r="E26" s="306">
        <v>100</v>
      </c>
      <c r="F26" s="305"/>
      <c r="G26" s="305"/>
      <c r="H26" s="305"/>
      <c r="I26" s="305">
        <v>1370</v>
      </c>
      <c r="J26" s="305">
        <v>1370</v>
      </c>
      <c r="K26" s="306">
        <v>100</v>
      </c>
      <c r="L26" s="305"/>
      <c r="M26" s="305"/>
      <c r="N26" s="305"/>
      <c r="O26" s="305">
        <v>0</v>
      </c>
      <c r="P26" s="196"/>
      <c r="Q26" s="306">
        <v>0</v>
      </c>
      <c r="R26" s="311"/>
      <c r="S26" s="311"/>
      <c r="T26" s="311"/>
      <c r="U26" s="305">
        <v>0</v>
      </c>
      <c r="V26" s="311"/>
      <c r="W26" s="306">
        <v>0</v>
      </c>
      <c r="X26" s="305"/>
      <c r="Y26" s="305"/>
      <c r="Z26" s="305"/>
      <c r="AA26" s="305">
        <v>0</v>
      </c>
      <c r="AB26" s="305"/>
      <c r="AC26" s="306">
        <v>0</v>
      </c>
      <c r="AD26" s="311"/>
      <c r="AE26" s="311"/>
      <c r="AF26" s="311"/>
      <c r="AG26" s="305">
        <v>3</v>
      </c>
      <c r="AH26" s="311">
        <v>3</v>
      </c>
      <c r="AI26" s="306">
        <v>100</v>
      </c>
      <c r="AJ26" s="311"/>
      <c r="AK26" s="311"/>
      <c r="AL26" s="311"/>
      <c r="AM26" s="305">
        <v>9</v>
      </c>
      <c r="AN26" s="311">
        <v>9</v>
      </c>
      <c r="AO26" s="306">
        <v>100</v>
      </c>
      <c r="AP26" s="311"/>
      <c r="AQ26" s="311"/>
      <c r="AR26" s="311"/>
      <c r="AS26" s="305">
        <v>643</v>
      </c>
      <c r="AT26" s="311">
        <v>643</v>
      </c>
      <c r="AU26" s="306">
        <v>100</v>
      </c>
      <c r="AV26" s="311"/>
      <c r="AW26" s="311"/>
      <c r="AX26" s="311"/>
      <c r="AY26" s="305">
        <v>502</v>
      </c>
      <c r="AZ26" s="311">
        <v>502</v>
      </c>
      <c r="BA26" s="306">
        <v>100</v>
      </c>
      <c r="BB26" s="311"/>
      <c r="BC26" s="311"/>
      <c r="BD26" s="311"/>
      <c r="BE26" s="305">
        <v>0</v>
      </c>
      <c r="BF26" s="311"/>
      <c r="BG26" s="306">
        <v>0</v>
      </c>
      <c r="BH26" s="311"/>
      <c r="BI26" s="311"/>
      <c r="BJ26" s="311"/>
      <c r="BK26" s="305">
        <v>213</v>
      </c>
      <c r="BL26" s="311">
        <v>213</v>
      </c>
      <c r="BM26" s="306">
        <v>100</v>
      </c>
      <c r="BN26" s="311"/>
      <c r="BO26" s="311"/>
      <c r="BP26" s="311"/>
      <c r="BQ26" s="305">
        <v>0</v>
      </c>
      <c r="BR26" s="311"/>
      <c r="BS26" s="306">
        <v>0</v>
      </c>
      <c r="BT26" s="311"/>
      <c r="BU26" s="311"/>
      <c r="BV26" s="311"/>
    </row>
    <row r="27" spans="1:74" ht="25.5">
      <c r="A27" s="300" t="s">
        <v>902</v>
      </c>
      <c r="B27" s="317" t="s">
        <v>903</v>
      </c>
      <c r="C27" s="305">
        <v>756</v>
      </c>
      <c r="D27" s="305">
        <v>756</v>
      </c>
      <c r="E27" s="306">
        <v>100</v>
      </c>
      <c r="F27" s="305"/>
      <c r="G27" s="305"/>
      <c r="H27" s="305"/>
      <c r="I27" s="305">
        <v>756</v>
      </c>
      <c r="J27" s="305">
        <v>756</v>
      </c>
      <c r="K27" s="306">
        <v>100</v>
      </c>
      <c r="L27" s="305"/>
      <c r="M27" s="305"/>
      <c r="N27" s="305"/>
      <c r="O27" s="305">
        <v>94</v>
      </c>
      <c r="P27" s="196">
        <v>94</v>
      </c>
      <c r="Q27" s="306">
        <v>100</v>
      </c>
      <c r="R27" s="311"/>
      <c r="S27" s="311"/>
      <c r="T27" s="311"/>
      <c r="U27" s="305">
        <v>91</v>
      </c>
      <c r="V27" s="311">
        <v>91</v>
      </c>
      <c r="W27" s="306">
        <v>100</v>
      </c>
      <c r="X27" s="305"/>
      <c r="Y27" s="305"/>
      <c r="Z27" s="305"/>
      <c r="AA27" s="305">
        <v>59</v>
      </c>
      <c r="AB27" s="305">
        <v>59</v>
      </c>
      <c r="AC27" s="306">
        <v>100</v>
      </c>
      <c r="AD27" s="311"/>
      <c r="AE27" s="311"/>
      <c r="AF27" s="311"/>
      <c r="AG27" s="305">
        <v>69</v>
      </c>
      <c r="AH27" s="311">
        <v>69</v>
      </c>
      <c r="AI27" s="306">
        <v>100</v>
      </c>
      <c r="AJ27" s="311"/>
      <c r="AK27" s="311"/>
      <c r="AL27" s="311"/>
      <c r="AM27" s="305">
        <v>112</v>
      </c>
      <c r="AN27" s="311">
        <v>112</v>
      </c>
      <c r="AO27" s="306">
        <v>100</v>
      </c>
      <c r="AP27" s="311"/>
      <c r="AQ27" s="311"/>
      <c r="AR27" s="311"/>
      <c r="AS27" s="305">
        <v>74</v>
      </c>
      <c r="AT27" s="311">
        <v>74</v>
      </c>
      <c r="AU27" s="306">
        <v>100</v>
      </c>
      <c r="AV27" s="311"/>
      <c r="AW27" s="311"/>
      <c r="AX27" s="311"/>
      <c r="AY27" s="305">
        <v>21</v>
      </c>
      <c r="AZ27" s="311">
        <v>21</v>
      </c>
      <c r="BA27" s="306">
        <v>100</v>
      </c>
      <c r="BB27" s="311"/>
      <c r="BC27" s="311"/>
      <c r="BD27" s="311"/>
      <c r="BE27" s="305">
        <v>56</v>
      </c>
      <c r="BF27" s="311">
        <v>56</v>
      </c>
      <c r="BG27" s="306">
        <v>100</v>
      </c>
      <c r="BH27" s="311"/>
      <c r="BI27" s="311"/>
      <c r="BJ27" s="311"/>
      <c r="BK27" s="305">
        <v>89</v>
      </c>
      <c r="BL27" s="311">
        <v>89</v>
      </c>
      <c r="BM27" s="306">
        <v>100</v>
      </c>
      <c r="BN27" s="311"/>
      <c r="BO27" s="311"/>
      <c r="BP27" s="311"/>
      <c r="BQ27" s="305">
        <v>91</v>
      </c>
      <c r="BR27" s="311">
        <v>91</v>
      </c>
      <c r="BS27" s="306">
        <v>100</v>
      </c>
      <c r="BT27" s="311"/>
      <c r="BU27" s="311"/>
      <c r="BV27" s="311"/>
    </row>
    <row r="28" spans="1:74">
      <c r="A28" s="300" t="s">
        <v>904</v>
      </c>
      <c r="B28" s="317" t="s">
        <v>905</v>
      </c>
      <c r="C28" s="305">
        <v>6258</v>
      </c>
      <c r="D28" s="305">
        <v>6258</v>
      </c>
      <c r="E28" s="306">
        <v>100</v>
      </c>
      <c r="F28" s="305">
        <v>0</v>
      </c>
      <c r="G28" s="305"/>
      <c r="H28" s="305"/>
      <c r="I28" s="305">
        <v>6258</v>
      </c>
      <c r="J28" s="305">
        <v>6258</v>
      </c>
      <c r="K28" s="306">
        <v>100</v>
      </c>
      <c r="L28" s="305">
        <v>0</v>
      </c>
      <c r="M28" s="305"/>
      <c r="N28" s="305"/>
      <c r="O28" s="305">
        <v>2319</v>
      </c>
      <c r="P28" s="305">
        <v>2319</v>
      </c>
      <c r="Q28" s="306">
        <v>100</v>
      </c>
      <c r="R28" s="305">
        <v>0</v>
      </c>
      <c r="S28" s="305"/>
      <c r="T28" s="305"/>
      <c r="U28" s="305">
        <v>1142</v>
      </c>
      <c r="V28" s="305">
        <v>1142</v>
      </c>
      <c r="W28" s="306">
        <v>100</v>
      </c>
      <c r="X28" s="305">
        <v>0</v>
      </c>
      <c r="Y28" s="305"/>
      <c r="Z28" s="305"/>
      <c r="AA28" s="305">
        <v>419</v>
      </c>
      <c r="AB28" s="305">
        <v>419</v>
      </c>
      <c r="AC28" s="306">
        <v>100</v>
      </c>
      <c r="AD28" s="305">
        <v>0</v>
      </c>
      <c r="AE28" s="305"/>
      <c r="AF28" s="305"/>
      <c r="AG28" s="305">
        <v>613</v>
      </c>
      <c r="AH28" s="305">
        <v>613</v>
      </c>
      <c r="AI28" s="306">
        <v>100</v>
      </c>
      <c r="AJ28" s="305">
        <v>0</v>
      </c>
      <c r="AK28" s="305"/>
      <c r="AL28" s="305"/>
      <c r="AM28" s="305">
        <v>365</v>
      </c>
      <c r="AN28" s="305">
        <v>365</v>
      </c>
      <c r="AO28" s="306">
        <v>100</v>
      </c>
      <c r="AP28" s="305">
        <v>0</v>
      </c>
      <c r="AQ28" s="305"/>
      <c r="AR28" s="305"/>
      <c r="AS28" s="305">
        <v>650</v>
      </c>
      <c r="AT28" s="305">
        <v>650</v>
      </c>
      <c r="AU28" s="306">
        <v>100</v>
      </c>
      <c r="AV28" s="305">
        <v>0</v>
      </c>
      <c r="AW28" s="305"/>
      <c r="AX28" s="305"/>
      <c r="AY28" s="305">
        <v>62</v>
      </c>
      <c r="AZ28" s="305">
        <v>62</v>
      </c>
      <c r="BA28" s="306">
        <v>100</v>
      </c>
      <c r="BB28" s="305">
        <v>0</v>
      </c>
      <c r="BC28" s="305"/>
      <c r="BD28" s="305"/>
      <c r="BE28" s="305">
        <v>212</v>
      </c>
      <c r="BF28" s="305">
        <v>212</v>
      </c>
      <c r="BG28" s="306">
        <v>100</v>
      </c>
      <c r="BH28" s="305">
        <v>0</v>
      </c>
      <c r="BI28" s="305"/>
      <c r="BJ28" s="305"/>
      <c r="BK28" s="305">
        <v>412</v>
      </c>
      <c r="BL28" s="305">
        <v>412</v>
      </c>
      <c r="BM28" s="306">
        <v>100</v>
      </c>
      <c r="BN28" s="305">
        <v>0</v>
      </c>
      <c r="BO28" s="305"/>
      <c r="BP28" s="305"/>
      <c r="BQ28" s="305">
        <v>64</v>
      </c>
      <c r="BR28" s="305">
        <v>64</v>
      </c>
      <c r="BS28" s="306">
        <v>100</v>
      </c>
      <c r="BT28" s="305">
        <v>0</v>
      </c>
      <c r="BU28" s="305"/>
      <c r="BV28" s="305"/>
    </row>
    <row r="29" spans="1:74">
      <c r="A29" s="300" t="s">
        <v>107</v>
      </c>
      <c r="B29" s="317" t="s">
        <v>906</v>
      </c>
      <c r="C29" s="305">
        <v>3899</v>
      </c>
      <c r="D29" s="305">
        <v>3899</v>
      </c>
      <c r="E29" s="306">
        <v>100</v>
      </c>
      <c r="F29" s="305"/>
      <c r="G29" s="305"/>
      <c r="H29" s="305"/>
      <c r="I29" s="305">
        <v>3899</v>
      </c>
      <c r="J29" s="305">
        <v>3899</v>
      </c>
      <c r="K29" s="306">
        <v>100</v>
      </c>
      <c r="L29" s="305"/>
      <c r="M29" s="305"/>
      <c r="N29" s="305"/>
      <c r="O29" s="305">
        <v>1676</v>
      </c>
      <c r="P29" s="196">
        <v>1676</v>
      </c>
      <c r="Q29" s="306">
        <v>100</v>
      </c>
      <c r="R29" s="311"/>
      <c r="S29" s="311"/>
      <c r="T29" s="311"/>
      <c r="U29" s="305">
        <v>723</v>
      </c>
      <c r="V29" s="311">
        <v>723</v>
      </c>
      <c r="W29" s="306">
        <v>100</v>
      </c>
      <c r="X29" s="305"/>
      <c r="Y29" s="305"/>
      <c r="Z29" s="305"/>
      <c r="AA29" s="305">
        <v>161</v>
      </c>
      <c r="AB29" s="305">
        <v>161</v>
      </c>
      <c r="AC29" s="306">
        <v>100</v>
      </c>
      <c r="AD29" s="311"/>
      <c r="AE29" s="311"/>
      <c r="AF29" s="311"/>
      <c r="AG29" s="305">
        <v>376</v>
      </c>
      <c r="AH29" s="311">
        <v>376</v>
      </c>
      <c r="AI29" s="306">
        <v>100</v>
      </c>
      <c r="AJ29" s="311"/>
      <c r="AK29" s="311"/>
      <c r="AL29" s="311"/>
      <c r="AM29" s="305">
        <v>318</v>
      </c>
      <c r="AN29" s="311">
        <v>318</v>
      </c>
      <c r="AO29" s="306">
        <v>100</v>
      </c>
      <c r="AP29" s="311"/>
      <c r="AQ29" s="311"/>
      <c r="AR29" s="311"/>
      <c r="AS29" s="305">
        <v>173</v>
      </c>
      <c r="AT29" s="311">
        <v>173</v>
      </c>
      <c r="AU29" s="306">
        <v>100</v>
      </c>
      <c r="AV29" s="311"/>
      <c r="AW29" s="311"/>
      <c r="AX29" s="311"/>
      <c r="AY29" s="305">
        <v>50</v>
      </c>
      <c r="AZ29" s="311">
        <v>50</v>
      </c>
      <c r="BA29" s="306">
        <v>100</v>
      </c>
      <c r="BB29" s="311"/>
      <c r="BC29" s="311"/>
      <c r="BD29" s="311"/>
      <c r="BE29" s="305">
        <v>50</v>
      </c>
      <c r="BF29" s="311">
        <v>50</v>
      </c>
      <c r="BG29" s="306">
        <v>100</v>
      </c>
      <c r="BH29" s="311"/>
      <c r="BI29" s="311"/>
      <c r="BJ29" s="311"/>
      <c r="BK29" s="305">
        <v>322</v>
      </c>
      <c r="BL29" s="311">
        <v>322</v>
      </c>
      <c r="BM29" s="306">
        <v>100</v>
      </c>
      <c r="BN29" s="311"/>
      <c r="BO29" s="311"/>
      <c r="BP29" s="311"/>
      <c r="BQ29" s="305">
        <v>50</v>
      </c>
      <c r="BR29" s="311">
        <v>50</v>
      </c>
      <c r="BS29" s="306">
        <v>100</v>
      </c>
      <c r="BT29" s="311"/>
      <c r="BU29" s="311"/>
      <c r="BV29" s="311"/>
    </row>
    <row r="30" spans="1:74" ht="25.5">
      <c r="A30" s="300" t="s">
        <v>107</v>
      </c>
      <c r="B30" s="317" t="s">
        <v>907</v>
      </c>
      <c r="C30" s="305">
        <v>1767</v>
      </c>
      <c r="D30" s="305">
        <v>1767</v>
      </c>
      <c r="E30" s="306">
        <v>100</v>
      </c>
      <c r="F30" s="305"/>
      <c r="G30" s="305"/>
      <c r="H30" s="305"/>
      <c r="I30" s="305">
        <v>1767</v>
      </c>
      <c r="J30" s="305">
        <v>1767</v>
      </c>
      <c r="K30" s="306">
        <v>100</v>
      </c>
      <c r="L30" s="305"/>
      <c r="M30" s="305"/>
      <c r="N30" s="305"/>
      <c r="O30" s="305">
        <v>568</v>
      </c>
      <c r="P30" s="196">
        <v>568</v>
      </c>
      <c r="Q30" s="306">
        <v>100</v>
      </c>
      <c r="R30" s="311"/>
      <c r="S30" s="311"/>
      <c r="T30" s="311"/>
      <c r="U30" s="305">
        <v>263</v>
      </c>
      <c r="V30" s="311">
        <v>263</v>
      </c>
      <c r="W30" s="306">
        <v>100</v>
      </c>
      <c r="X30" s="305"/>
      <c r="Y30" s="305"/>
      <c r="Z30" s="305"/>
      <c r="AA30" s="305">
        <v>201</v>
      </c>
      <c r="AB30" s="305">
        <v>201</v>
      </c>
      <c r="AC30" s="306">
        <v>100</v>
      </c>
      <c r="AD30" s="311"/>
      <c r="AE30" s="311"/>
      <c r="AF30" s="311"/>
      <c r="AG30" s="305">
        <v>173</v>
      </c>
      <c r="AH30" s="311">
        <v>173</v>
      </c>
      <c r="AI30" s="306">
        <v>100</v>
      </c>
      <c r="AJ30" s="311"/>
      <c r="AK30" s="311"/>
      <c r="AL30" s="311"/>
      <c r="AM30" s="305">
        <v>24</v>
      </c>
      <c r="AN30" s="311">
        <v>24</v>
      </c>
      <c r="AO30" s="306">
        <v>100</v>
      </c>
      <c r="AP30" s="311"/>
      <c r="AQ30" s="311"/>
      <c r="AR30" s="311"/>
      <c r="AS30" s="305">
        <v>456</v>
      </c>
      <c r="AT30" s="311">
        <v>456</v>
      </c>
      <c r="AU30" s="306">
        <v>100</v>
      </c>
      <c r="AV30" s="311"/>
      <c r="AW30" s="311"/>
      <c r="AX30" s="311"/>
      <c r="AY30" s="305">
        <v>2</v>
      </c>
      <c r="AZ30" s="311">
        <v>2</v>
      </c>
      <c r="BA30" s="306">
        <v>100</v>
      </c>
      <c r="BB30" s="311"/>
      <c r="BC30" s="311"/>
      <c r="BD30" s="311"/>
      <c r="BE30" s="305">
        <v>77</v>
      </c>
      <c r="BF30" s="311">
        <v>77</v>
      </c>
      <c r="BG30" s="306">
        <v>100</v>
      </c>
      <c r="BH30" s="311"/>
      <c r="BI30" s="311"/>
      <c r="BJ30" s="311"/>
      <c r="BK30" s="305">
        <v>3</v>
      </c>
      <c r="BL30" s="311">
        <v>3</v>
      </c>
      <c r="BM30" s="306">
        <v>100</v>
      </c>
      <c r="BN30" s="311"/>
      <c r="BO30" s="311"/>
      <c r="BP30" s="311"/>
      <c r="BQ30" s="305">
        <v>0</v>
      </c>
      <c r="BR30" s="311"/>
      <c r="BS30" s="306">
        <v>0</v>
      </c>
      <c r="BT30" s="311"/>
      <c r="BU30" s="311"/>
      <c r="BV30" s="311"/>
    </row>
    <row r="31" spans="1:74" ht="25.5">
      <c r="A31" s="300" t="s">
        <v>107</v>
      </c>
      <c r="B31" s="317" t="s">
        <v>908</v>
      </c>
      <c r="C31" s="305">
        <v>360</v>
      </c>
      <c r="D31" s="305">
        <v>360</v>
      </c>
      <c r="E31" s="306">
        <v>100</v>
      </c>
      <c r="F31" s="305"/>
      <c r="G31" s="305"/>
      <c r="H31" s="305"/>
      <c r="I31" s="305">
        <v>360</v>
      </c>
      <c r="J31" s="305">
        <v>360</v>
      </c>
      <c r="K31" s="306">
        <v>100</v>
      </c>
      <c r="L31" s="305"/>
      <c r="M31" s="305"/>
      <c r="N31" s="305"/>
      <c r="O31" s="305">
        <v>18</v>
      </c>
      <c r="P31" s="196">
        <v>18</v>
      </c>
      <c r="Q31" s="306">
        <v>100</v>
      </c>
      <c r="R31" s="311"/>
      <c r="S31" s="311"/>
      <c r="T31" s="311"/>
      <c r="U31" s="305">
        <v>126</v>
      </c>
      <c r="V31" s="311">
        <v>126</v>
      </c>
      <c r="W31" s="306">
        <v>100</v>
      </c>
      <c r="X31" s="305"/>
      <c r="Y31" s="305"/>
      <c r="Z31" s="305"/>
      <c r="AA31" s="305">
        <v>36</v>
      </c>
      <c r="AB31" s="305">
        <v>36</v>
      </c>
      <c r="AC31" s="306">
        <v>100</v>
      </c>
      <c r="AD31" s="311"/>
      <c r="AE31" s="311"/>
      <c r="AF31" s="311"/>
      <c r="AG31" s="305">
        <v>36</v>
      </c>
      <c r="AH31" s="311">
        <v>36</v>
      </c>
      <c r="AI31" s="306">
        <v>100</v>
      </c>
      <c r="AJ31" s="311"/>
      <c r="AK31" s="311"/>
      <c r="AL31" s="311"/>
      <c r="AM31" s="305">
        <v>0</v>
      </c>
      <c r="AN31" s="311"/>
      <c r="AO31" s="306">
        <v>0</v>
      </c>
      <c r="AP31" s="311"/>
      <c r="AQ31" s="311"/>
      <c r="AR31" s="311"/>
      <c r="AS31" s="305">
        <v>0</v>
      </c>
      <c r="AT31" s="311"/>
      <c r="AU31" s="306">
        <v>0</v>
      </c>
      <c r="AV31" s="311"/>
      <c r="AW31" s="311"/>
      <c r="AX31" s="311"/>
      <c r="AY31" s="305">
        <v>0</v>
      </c>
      <c r="AZ31" s="311"/>
      <c r="BA31" s="306">
        <v>0</v>
      </c>
      <c r="BB31" s="311"/>
      <c r="BC31" s="311"/>
      <c r="BD31" s="311"/>
      <c r="BE31" s="305">
        <v>72</v>
      </c>
      <c r="BF31" s="311">
        <v>72</v>
      </c>
      <c r="BG31" s="306">
        <v>100</v>
      </c>
      <c r="BH31" s="311"/>
      <c r="BI31" s="311"/>
      <c r="BJ31" s="311"/>
      <c r="BK31" s="305">
        <v>72</v>
      </c>
      <c r="BL31" s="311">
        <v>72</v>
      </c>
      <c r="BM31" s="306">
        <v>100</v>
      </c>
      <c r="BN31" s="311"/>
      <c r="BO31" s="311"/>
      <c r="BP31" s="311"/>
      <c r="BQ31" s="305">
        <v>0</v>
      </c>
      <c r="BR31" s="311"/>
      <c r="BS31" s="306">
        <v>0</v>
      </c>
      <c r="BT31" s="311"/>
      <c r="BU31" s="311"/>
      <c r="BV31" s="311"/>
    </row>
    <row r="32" spans="1:74">
      <c r="A32" s="300" t="s">
        <v>107</v>
      </c>
      <c r="B32" s="317" t="s">
        <v>909</v>
      </c>
      <c r="C32" s="305">
        <v>232</v>
      </c>
      <c r="D32" s="305">
        <v>232</v>
      </c>
      <c r="E32" s="306">
        <v>100</v>
      </c>
      <c r="F32" s="305"/>
      <c r="G32" s="305"/>
      <c r="H32" s="305"/>
      <c r="I32" s="305">
        <v>232</v>
      </c>
      <c r="J32" s="305">
        <v>232</v>
      </c>
      <c r="K32" s="306">
        <v>100</v>
      </c>
      <c r="L32" s="305"/>
      <c r="M32" s="305"/>
      <c r="N32" s="305"/>
      <c r="O32" s="305">
        <v>57</v>
      </c>
      <c r="P32" s="196">
        <v>57</v>
      </c>
      <c r="Q32" s="306">
        <v>100</v>
      </c>
      <c r="R32" s="311"/>
      <c r="S32" s="311"/>
      <c r="T32" s="311"/>
      <c r="U32" s="305">
        <v>30</v>
      </c>
      <c r="V32" s="311">
        <v>30</v>
      </c>
      <c r="W32" s="306">
        <v>100</v>
      </c>
      <c r="X32" s="305"/>
      <c r="Y32" s="305"/>
      <c r="Z32" s="305"/>
      <c r="AA32" s="305">
        <v>21</v>
      </c>
      <c r="AB32" s="305">
        <v>21</v>
      </c>
      <c r="AC32" s="306">
        <v>100</v>
      </c>
      <c r="AD32" s="311"/>
      <c r="AE32" s="311"/>
      <c r="AF32" s="311"/>
      <c r="AG32" s="305">
        <v>28</v>
      </c>
      <c r="AH32" s="311">
        <v>28</v>
      </c>
      <c r="AI32" s="306">
        <v>100</v>
      </c>
      <c r="AJ32" s="311"/>
      <c r="AK32" s="311"/>
      <c r="AL32" s="311"/>
      <c r="AM32" s="305">
        <v>23</v>
      </c>
      <c r="AN32" s="311">
        <v>23</v>
      </c>
      <c r="AO32" s="306">
        <v>100</v>
      </c>
      <c r="AP32" s="311"/>
      <c r="AQ32" s="311"/>
      <c r="AR32" s="311"/>
      <c r="AS32" s="305">
        <v>21</v>
      </c>
      <c r="AT32" s="311">
        <v>21</v>
      </c>
      <c r="AU32" s="306">
        <v>100</v>
      </c>
      <c r="AV32" s="311"/>
      <c r="AW32" s="311"/>
      <c r="AX32" s="311"/>
      <c r="AY32" s="305">
        <v>10</v>
      </c>
      <c r="AZ32" s="311">
        <v>10</v>
      </c>
      <c r="BA32" s="306">
        <v>100</v>
      </c>
      <c r="BB32" s="311"/>
      <c r="BC32" s="311"/>
      <c r="BD32" s="311"/>
      <c r="BE32" s="305">
        <v>13</v>
      </c>
      <c r="BF32" s="311">
        <v>13</v>
      </c>
      <c r="BG32" s="306">
        <v>100</v>
      </c>
      <c r="BH32" s="311"/>
      <c r="BI32" s="311"/>
      <c r="BJ32" s="311"/>
      <c r="BK32" s="305">
        <v>15</v>
      </c>
      <c r="BL32" s="311">
        <v>15</v>
      </c>
      <c r="BM32" s="306">
        <v>100</v>
      </c>
      <c r="BN32" s="311"/>
      <c r="BO32" s="311"/>
      <c r="BP32" s="311"/>
      <c r="BQ32" s="305">
        <v>14</v>
      </c>
      <c r="BR32" s="311">
        <v>14</v>
      </c>
      <c r="BS32" s="306">
        <v>100</v>
      </c>
      <c r="BT32" s="311"/>
      <c r="BU32" s="311"/>
      <c r="BV32" s="311"/>
    </row>
    <row r="33" spans="1:74">
      <c r="A33" s="299" t="s">
        <v>126</v>
      </c>
      <c r="B33" s="298" t="s">
        <v>910</v>
      </c>
      <c r="C33" s="297">
        <v>204788</v>
      </c>
      <c r="D33" s="297">
        <v>0</v>
      </c>
      <c r="E33" s="308">
        <v>0</v>
      </c>
      <c r="F33" s="297">
        <v>42717</v>
      </c>
      <c r="G33" s="297">
        <v>56974</v>
      </c>
      <c r="H33" s="297">
        <v>105097</v>
      </c>
      <c r="I33" s="297">
        <v>205067</v>
      </c>
      <c r="J33" s="297">
        <v>0</v>
      </c>
      <c r="K33" s="308">
        <v>0</v>
      </c>
      <c r="L33" s="297">
        <v>42717</v>
      </c>
      <c r="M33" s="297">
        <v>56974</v>
      </c>
      <c r="N33" s="297">
        <v>105376</v>
      </c>
      <c r="O33" s="297">
        <v>47088</v>
      </c>
      <c r="P33" s="297">
        <v>0</v>
      </c>
      <c r="Q33" s="308">
        <v>0</v>
      </c>
      <c r="R33" s="297">
        <v>20513</v>
      </c>
      <c r="S33" s="297">
        <v>11095</v>
      </c>
      <c r="T33" s="297">
        <v>15480</v>
      </c>
      <c r="U33" s="297">
        <v>38962</v>
      </c>
      <c r="V33" s="297">
        <v>0</v>
      </c>
      <c r="W33" s="308">
        <v>0</v>
      </c>
      <c r="X33" s="297">
        <v>11869</v>
      </c>
      <c r="Y33" s="297">
        <v>3698</v>
      </c>
      <c r="Z33" s="297">
        <v>23395</v>
      </c>
      <c r="AA33" s="297">
        <v>27574</v>
      </c>
      <c r="AB33" s="297">
        <v>0</v>
      </c>
      <c r="AC33" s="308">
        <v>0</v>
      </c>
      <c r="AD33" s="297">
        <v>8113</v>
      </c>
      <c r="AE33" s="297">
        <v>5051</v>
      </c>
      <c r="AF33" s="297">
        <v>14410</v>
      </c>
      <c r="AG33" s="297">
        <v>954</v>
      </c>
      <c r="AH33" s="297">
        <v>0</v>
      </c>
      <c r="AI33" s="308">
        <v>0</v>
      </c>
      <c r="AJ33" s="297">
        <v>-6578</v>
      </c>
      <c r="AK33" s="297">
        <v>4389</v>
      </c>
      <c r="AL33" s="297">
        <v>3143</v>
      </c>
      <c r="AM33" s="297">
        <v>24965</v>
      </c>
      <c r="AN33" s="297">
        <v>0</v>
      </c>
      <c r="AO33" s="308">
        <v>0</v>
      </c>
      <c r="AP33" s="297">
        <v>1374</v>
      </c>
      <c r="AQ33" s="297">
        <v>9150</v>
      </c>
      <c r="AR33" s="297">
        <v>14441</v>
      </c>
      <c r="AS33" s="297">
        <v>16559</v>
      </c>
      <c r="AT33" s="297">
        <v>0</v>
      </c>
      <c r="AU33" s="308">
        <v>0</v>
      </c>
      <c r="AV33" s="297">
        <v>4387</v>
      </c>
      <c r="AW33" s="297">
        <v>-1039</v>
      </c>
      <c r="AX33" s="297">
        <v>13211</v>
      </c>
      <c r="AY33" s="297">
        <v>4187</v>
      </c>
      <c r="AZ33" s="297">
        <v>0</v>
      </c>
      <c r="BA33" s="308">
        <v>0</v>
      </c>
      <c r="BB33" s="297">
        <v>-4331</v>
      </c>
      <c r="BC33" s="297">
        <v>7011</v>
      </c>
      <c r="BD33" s="297">
        <v>1507</v>
      </c>
      <c r="BE33" s="297">
        <v>13821</v>
      </c>
      <c r="BF33" s="297">
        <v>0</v>
      </c>
      <c r="BG33" s="308">
        <v>0</v>
      </c>
      <c r="BH33" s="297">
        <v>4585</v>
      </c>
      <c r="BI33" s="297">
        <v>1587</v>
      </c>
      <c r="BJ33" s="297">
        <v>7649</v>
      </c>
      <c r="BK33" s="297">
        <v>-604</v>
      </c>
      <c r="BL33" s="297">
        <v>0</v>
      </c>
      <c r="BM33" s="308">
        <v>0</v>
      </c>
      <c r="BN33" s="297">
        <v>-3042</v>
      </c>
      <c r="BO33" s="297">
        <v>8143</v>
      </c>
      <c r="BP33" s="297">
        <v>-5705</v>
      </c>
      <c r="BQ33" s="297">
        <v>31561</v>
      </c>
      <c r="BR33" s="297">
        <v>0</v>
      </c>
      <c r="BS33" s="308">
        <v>0</v>
      </c>
      <c r="BT33" s="297">
        <v>5827</v>
      </c>
      <c r="BU33" s="297">
        <v>7889</v>
      </c>
      <c r="BV33" s="297">
        <v>17845</v>
      </c>
    </row>
    <row r="34" spans="1:74" ht="25.5">
      <c r="A34" s="299" t="s">
        <v>64</v>
      </c>
      <c r="B34" s="298" t="s">
        <v>911</v>
      </c>
      <c r="C34" s="297">
        <v>23167</v>
      </c>
      <c r="D34" s="297">
        <v>0</v>
      </c>
      <c r="E34" s="308">
        <v>0</v>
      </c>
      <c r="F34" s="297">
        <v>23167</v>
      </c>
      <c r="G34" s="297"/>
      <c r="H34" s="297"/>
      <c r="I34" s="297">
        <v>23167</v>
      </c>
      <c r="J34" s="297">
        <v>0</v>
      </c>
      <c r="K34" s="308">
        <v>0</v>
      </c>
      <c r="L34" s="297">
        <v>23167</v>
      </c>
      <c r="M34" s="297"/>
      <c r="N34" s="297"/>
      <c r="O34" s="297">
        <v>10034</v>
      </c>
      <c r="P34" s="297">
        <v>0</v>
      </c>
      <c r="Q34" s="308">
        <v>0</v>
      </c>
      <c r="R34" s="297">
        <v>10034</v>
      </c>
      <c r="S34" s="297">
        <v>0</v>
      </c>
      <c r="T34" s="297"/>
      <c r="U34" s="297">
        <v>8796</v>
      </c>
      <c r="V34" s="297">
        <v>0</v>
      </c>
      <c r="W34" s="308">
        <v>0</v>
      </c>
      <c r="X34" s="297">
        <v>8796</v>
      </c>
      <c r="Y34" s="297">
        <v>0</v>
      </c>
      <c r="Z34" s="297"/>
      <c r="AA34" s="297">
        <v>6231</v>
      </c>
      <c r="AB34" s="297">
        <v>0</v>
      </c>
      <c r="AC34" s="308">
        <v>0</v>
      </c>
      <c r="AD34" s="297">
        <v>6231</v>
      </c>
      <c r="AE34" s="297"/>
      <c r="AF34" s="297"/>
      <c r="AG34" s="297">
        <v>-8757</v>
      </c>
      <c r="AH34" s="297">
        <v>0</v>
      </c>
      <c r="AI34" s="308">
        <v>0</v>
      </c>
      <c r="AJ34" s="297">
        <v>-8757</v>
      </c>
      <c r="AK34" s="297"/>
      <c r="AL34" s="297"/>
      <c r="AM34" s="297">
        <v>-467</v>
      </c>
      <c r="AN34" s="297">
        <v>0</v>
      </c>
      <c r="AO34" s="308">
        <v>0</v>
      </c>
      <c r="AP34" s="297">
        <v>-467</v>
      </c>
      <c r="AQ34" s="297"/>
      <c r="AR34" s="297"/>
      <c r="AS34" s="297">
        <v>4387</v>
      </c>
      <c r="AT34" s="297">
        <v>0</v>
      </c>
      <c r="AU34" s="308">
        <v>0</v>
      </c>
      <c r="AV34" s="297">
        <v>4387</v>
      </c>
      <c r="AW34" s="297"/>
      <c r="AX34" s="297"/>
      <c r="AY34" s="297">
        <v>-4331</v>
      </c>
      <c r="AZ34" s="297">
        <v>0</v>
      </c>
      <c r="BA34" s="308">
        <v>0</v>
      </c>
      <c r="BB34" s="297">
        <v>-4331</v>
      </c>
      <c r="BC34" s="297"/>
      <c r="BD34" s="297"/>
      <c r="BE34" s="297">
        <v>4489</v>
      </c>
      <c r="BF34" s="297">
        <v>0</v>
      </c>
      <c r="BG34" s="308">
        <v>0</v>
      </c>
      <c r="BH34" s="297">
        <v>4489</v>
      </c>
      <c r="BI34" s="297"/>
      <c r="BJ34" s="297"/>
      <c r="BK34" s="297">
        <v>-3042</v>
      </c>
      <c r="BL34" s="297">
        <v>0</v>
      </c>
      <c r="BM34" s="308">
        <v>0</v>
      </c>
      <c r="BN34" s="297">
        <v>-3042</v>
      </c>
      <c r="BO34" s="297"/>
      <c r="BP34" s="297"/>
      <c r="BQ34" s="297">
        <v>5827</v>
      </c>
      <c r="BR34" s="297">
        <v>0</v>
      </c>
      <c r="BS34" s="308">
        <v>0</v>
      </c>
      <c r="BT34" s="297">
        <v>5827</v>
      </c>
      <c r="BU34" s="297"/>
      <c r="BV34" s="297"/>
    </row>
    <row r="35" spans="1:74" ht="25.5">
      <c r="A35" s="300" t="s">
        <v>66</v>
      </c>
      <c r="B35" s="301" t="s">
        <v>912</v>
      </c>
      <c r="C35" s="305">
        <v>107715</v>
      </c>
      <c r="D35" s="305">
        <v>0</v>
      </c>
      <c r="E35" s="306">
        <v>0</v>
      </c>
      <c r="F35" s="305">
        <v>107715</v>
      </c>
      <c r="G35" s="305"/>
      <c r="H35" s="305"/>
      <c r="I35" s="305">
        <v>107715</v>
      </c>
      <c r="J35" s="305">
        <v>0</v>
      </c>
      <c r="K35" s="306">
        <v>0</v>
      </c>
      <c r="L35" s="305">
        <v>107715</v>
      </c>
      <c r="M35" s="305"/>
      <c r="N35" s="305"/>
      <c r="O35" s="305">
        <v>21656</v>
      </c>
      <c r="P35" s="309"/>
      <c r="Q35" s="306">
        <v>0</v>
      </c>
      <c r="R35" s="309">
        <v>21656</v>
      </c>
      <c r="S35" s="309"/>
      <c r="T35" s="309"/>
      <c r="U35" s="305">
        <v>13941</v>
      </c>
      <c r="V35" s="309"/>
      <c r="W35" s="306">
        <v>0</v>
      </c>
      <c r="X35" s="305">
        <v>13941</v>
      </c>
      <c r="Y35" s="305"/>
      <c r="Z35" s="305"/>
      <c r="AA35" s="305">
        <v>11280</v>
      </c>
      <c r="AB35" s="305"/>
      <c r="AC35" s="306">
        <v>0</v>
      </c>
      <c r="AD35" s="309">
        <v>11280</v>
      </c>
      <c r="AE35" s="309"/>
      <c r="AF35" s="309"/>
      <c r="AG35" s="305">
        <v>9370</v>
      </c>
      <c r="AH35" s="309"/>
      <c r="AI35" s="306">
        <v>0</v>
      </c>
      <c r="AJ35" s="309">
        <v>9370</v>
      </c>
      <c r="AK35" s="309"/>
      <c r="AL35" s="309"/>
      <c r="AM35" s="305">
        <v>11354</v>
      </c>
      <c r="AN35" s="309"/>
      <c r="AO35" s="306">
        <v>0</v>
      </c>
      <c r="AP35" s="309">
        <v>11354</v>
      </c>
      <c r="AQ35" s="309"/>
      <c r="AR35" s="309"/>
      <c r="AS35" s="305">
        <v>10667</v>
      </c>
      <c r="AT35" s="309"/>
      <c r="AU35" s="306">
        <v>0</v>
      </c>
      <c r="AV35" s="309">
        <v>10667</v>
      </c>
      <c r="AW35" s="309"/>
      <c r="AX35" s="309"/>
      <c r="AY35" s="305">
        <v>2287</v>
      </c>
      <c r="AZ35" s="309"/>
      <c r="BA35" s="306">
        <v>0</v>
      </c>
      <c r="BB35" s="309">
        <v>2287</v>
      </c>
      <c r="BC35" s="309"/>
      <c r="BD35" s="309"/>
      <c r="BE35" s="305">
        <v>7974</v>
      </c>
      <c r="BF35" s="309"/>
      <c r="BG35" s="306">
        <v>0</v>
      </c>
      <c r="BH35" s="309">
        <v>7974</v>
      </c>
      <c r="BI35" s="309"/>
      <c r="BJ35" s="309"/>
      <c r="BK35" s="305">
        <v>9238</v>
      </c>
      <c r="BL35" s="309"/>
      <c r="BM35" s="306">
        <v>0</v>
      </c>
      <c r="BN35" s="309">
        <v>9238</v>
      </c>
      <c r="BO35" s="309"/>
      <c r="BP35" s="309"/>
      <c r="BQ35" s="305">
        <v>9948</v>
      </c>
      <c r="BR35" s="309"/>
      <c r="BS35" s="306">
        <v>0</v>
      </c>
      <c r="BT35" s="309">
        <v>9948</v>
      </c>
      <c r="BU35" s="309"/>
      <c r="BV35" s="309"/>
    </row>
    <row r="36" spans="1:74">
      <c r="A36" s="300" t="s">
        <v>66</v>
      </c>
      <c r="B36" s="301" t="s">
        <v>913</v>
      </c>
      <c r="C36" s="305">
        <v>41963</v>
      </c>
      <c r="D36" s="305">
        <v>0</v>
      </c>
      <c r="E36" s="306">
        <v>0</v>
      </c>
      <c r="F36" s="305">
        <v>41963</v>
      </c>
      <c r="G36" s="305"/>
      <c r="H36" s="305"/>
      <c r="I36" s="305">
        <v>41963</v>
      </c>
      <c r="J36" s="305">
        <v>0</v>
      </c>
      <c r="K36" s="306">
        <v>0</v>
      </c>
      <c r="L36" s="305">
        <v>41963</v>
      </c>
      <c r="M36" s="305"/>
      <c r="N36" s="305"/>
      <c r="O36" s="305">
        <v>10142</v>
      </c>
      <c r="P36" s="309"/>
      <c r="Q36" s="306">
        <v>0</v>
      </c>
      <c r="R36" s="309">
        <v>10142</v>
      </c>
      <c r="S36" s="309"/>
      <c r="T36" s="309"/>
      <c r="U36" s="305">
        <v>4695</v>
      </c>
      <c r="V36" s="309"/>
      <c r="W36" s="306">
        <v>0</v>
      </c>
      <c r="X36" s="305">
        <v>4695</v>
      </c>
      <c r="Y36" s="305"/>
      <c r="Z36" s="305"/>
      <c r="AA36" s="305">
        <v>3706</v>
      </c>
      <c r="AB36" s="305"/>
      <c r="AC36" s="306">
        <v>0</v>
      </c>
      <c r="AD36" s="309">
        <v>3706</v>
      </c>
      <c r="AE36" s="309"/>
      <c r="AF36" s="309"/>
      <c r="AG36" s="305">
        <v>4345</v>
      </c>
      <c r="AH36" s="309"/>
      <c r="AI36" s="306">
        <v>0</v>
      </c>
      <c r="AJ36" s="309">
        <v>4345</v>
      </c>
      <c r="AK36" s="309"/>
      <c r="AL36" s="309"/>
      <c r="AM36" s="305">
        <v>4321</v>
      </c>
      <c r="AN36" s="309"/>
      <c r="AO36" s="306">
        <v>0</v>
      </c>
      <c r="AP36" s="309">
        <v>4321</v>
      </c>
      <c r="AQ36" s="309"/>
      <c r="AR36" s="309"/>
      <c r="AS36" s="305">
        <v>4447</v>
      </c>
      <c r="AT36" s="309"/>
      <c r="AU36" s="306">
        <v>0</v>
      </c>
      <c r="AV36" s="309">
        <v>4447</v>
      </c>
      <c r="AW36" s="309"/>
      <c r="AX36" s="309"/>
      <c r="AY36" s="305">
        <v>1060</v>
      </c>
      <c r="AZ36" s="309"/>
      <c r="BA36" s="306">
        <v>0</v>
      </c>
      <c r="BB36" s="309">
        <v>1060</v>
      </c>
      <c r="BC36" s="309"/>
      <c r="BD36" s="309"/>
      <c r="BE36" s="305">
        <v>3024</v>
      </c>
      <c r="BF36" s="309"/>
      <c r="BG36" s="306">
        <v>0</v>
      </c>
      <c r="BH36" s="309">
        <v>3024</v>
      </c>
      <c r="BI36" s="309"/>
      <c r="BJ36" s="309"/>
      <c r="BK36" s="305">
        <v>2873</v>
      </c>
      <c r="BL36" s="309"/>
      <c r="BM36" s="306">
        <v>0</v>
      </c>
      <c r="BN36" s="309">
        <v>2873</v>
      </c>
      <c r="BO36" s="309"/>
      <c r="BP36" s="309"/>
      <c r="BQ36" s="305">
        <v>3350</v>
      </c>
      <c r="BR36" s="309"/>
      <c r="BS36" s="306">
        <v>0</v>
      </c>
      <c r="BT36" s="309">
        <v>3350</v>
      </c>
      <c r="BU36" s="309"/>
      <c r="BV36" s="309"/>
    </row>
    <row r="37" spans="1:74" ht="25.5">
      <c r="A37" s="300" t="s">
        <v>66</v>
      </c>
      <c r="B37" s="301" t="s">
        <v>914</v>
      </c>
      <c r="C37" s="305">
        <v>13387</v>
      </c>
      <c r="D37" s="305">
        <v>0</v>
      </c>
      <c r="E37" s="306">
        <v>0</v>
      </c>
      <c r="F37" s="305">
        <v>13387</v>
      </c>
      <c r="G37" s="305"/>
      <c r="H37" s="305"/>
      <c r="I37" s="305">
        <v>13387</v>
      </c>
      <c r="J37" s="305">
        <v>0</v>
      </c>
      <c r="K37" s="306">
        <v>0</v>
      </c>
      <c r="L37" s="305">
        <v>13387</v>
      </c>
      <c r="M37" s="305"/>
      <c r="N37" s="305"/>
      <c r="O37" s="305">
        <v>0</v>
      </c>
      <c r="P37" s="309"/>
      <c r="Q37" s="306">
        <v>0</v>
      </c>
      <c r="R37" s="309">
        <v>0</v>
      </c>
      <c r="S37" s="309"/>
      <c r="T37" s="309"/>
      <c r="U37" s="305">
        <v>0</v>
      </c>
      <c r="V37" s="309"/>
      <c r="W37" s="306">
        <v>0</v>
      </c>
      <c r="X37" s="305">
        <v>0</v>
      </c>
      <c r="Y37" s="305"/>
      <c r="Z37" s="305"/>
      <c r="AA37" s="305">
        <v>0</v>
      </c>
      <c r="AB37" s="305"/>
      <c r="AC37" s="306">
        <v>0</v>
      </c>
      <c r="AD37" s="309">
        <v>0</v>
      </c>
      <c r="AE37" s="309"/>
      <c r="AF37" s="309"/>
      <c r="AG37" s="305">
        <v>0</v>
      </c>
      <c r="AH37" s="309"/>
      <c r="AI37" s="306">
        <v>0</v>
      </c>
      <c r="AJ37" s="309">
        <v>0</v>
      </c>
      <c r="AK37" s="309"/>
      <c r="AL37" s="309"/>
      <c r="AM37" s="305">
        <v>0</v>
      </c>
      <c r="AN37" s="309"/>
      <c r="AO37" s="306">
        <v>0</v>
      </c>
      <c r="AP37" s="309">
        <v>0</v>
      </c>
      <c r="AQ37" s="309"/>
      <c r="AR37" s="309"/>
      <c r="AS37" s="305">
        <v>2237</v>
      </c>
      <c r="AT37" s="309"/>
      <c r="AU37" s="306">
        <v>0</v>
      </c>
      <c r="AV37" s="309">
        <v>2237</v>
      </c>
      <c r="AW37" s="309"/>
      <c r="AX37" s="309"/>
      <c r="AY37" s="305">
        <v>972</v>
      </c>
      <c r="AZ37" s="309"/>
      <c r="BA37" s="306">
        <v>0</v>
      </c>
      <c r="BB37" s="309">
        <v>972</v>
      </c>
      <c r="BC37" s="309"/>
      <c r="BD37" s="309"/>
      <c r="BE37" s="305">
        <v>0</v>
      </c>
      <c r="BF37" s="309"/>
      <c r="BG37" s="306">
        <v>0</v>
      </c>
      <c r="BH37" s="309">
        <v>0</v>
      </c>
      <c r="BI37" s="309"/>
      <c r="BJ37" s="309"/>
      <c r="BK37" s="305">
        <v>9407</v>
      </c>
      <c r="BL37" s="309"/>
      <c r="BM37" s="306">
        <v>0</v>
      </c>
      <c r="BN37" s="309">
        <v>9407</v>
      </c>
      <c r="BO37" s="309"/>
      <c r="BP37" s="309"/>
      <c r="BQ37" s="305">
        <v>771</v>
      </c>
      <c r="BR37" s="309"/>
      <c r="BS37" s="306">
        <v>0</v>
      </c>
      <c r="BT37" s="309">
        <v>771</v>
      </c>
      <c r="BU37" s="309"/>
      <c r="BV37" s="309"/>
    </row>
    <row r="38" spans="1:74" ht="25.5">
      <c r="A38" s="300" t="s">
        <v>66</v>
      </c>
      <c r="B38" s="301" t="s">
        <v>915</v>
      </c>
      <c r="C38" s="305">
        <v>-29198</v>
      </c>
      <c r="D38" s="305">
        <v>0</v>
      </c>
      <c r="E38" s="306">
        <v>0</v>
      </c>
      <c r="F38" s="305">
        <v>-29198</v>
      </c>
      <c r="G38" s="305"/>
      <c r="H38" s="305"/>
      <c r="I38" s="305">
        <v>-29198</v>
      </c>
      <c r="J38" s="305">
        <v>0</v>
      </c>
      <c r="K38" s="306">
        <v>0</v>
      </c>
      <c r="L38" s="305">
        <v>-29198</v>
      </c>
      <c r="M38" s="305"/>
      <c r="N38" s="305"/>
      <c r="O38" s="305">
        <v>-1480</v>
      </c>
      <c r="P38" s="309"/>
      <c r="Q38" s="306">
        <v>0</v>
      </c>
      <c r="R38" s="309">
        <v>-1480</v>
      </c>
      <c r="S38" s="309"/>
      <c r="T38" s="309"/>
      <c r="U38" s="305">
        <v>-450</v>
      </c>
      <c r="V38" s="309"/>
      <c r="W38" s="306">
        <v>0</v>
      </c>
      <c r="X38" s="305">
        <v>-450</v>
      </c>
      <c r="Y38" s="305"/>
      <c r="Z38" s="305"/>
      <c r="AA38" s="305">
        <v>-1343</v>
      </c>
      <c r="AB38" s="305"/>
      <c r="AC38" s="306">
        <v>0</v>
      </c>
      <c r="AD38" s="309">
        <v>-1343</v>
      </c>
      <c r="AE38" s="309"/>
      <c r="AF38" s="309"/>
      <c r="AG38" s="305">
        <v>-13782</v>
      </c>
      <c r="AH38" s="309"/>
      <c r="AI38" s="306">
        <v>0</v>
      </c>
      <c r="AJ38" s="309">
        <v>-13782</v>
      </c>
      <c r="AK38" s="309"/>
      <c r="AL38" s="309"/>
      <c r="AM38" s="305">
        <v>-7500</v>
      </c>
      <c r="AN38" s="309"/>
      <c r="AO38" s="306">
        <v>0</v>
      </c>
      <c r="AP38" s="309">
        <v>-7500</v>
      </c>
      <c r="AQ38" s="309"/>
      <c r="AR38" s="309"/>
      <c r="AS38" s="305">
        <v>404</v>
      </c>
      <c r="AT38" s="309"/>
      <c r="AU38" s="306">
        <v>0</v>
      </c>
      <c r="AV38" s="309">
        <v>404</v>
      </c>
      <c r="AW38" s="309"/>
      <c r="AX38" s="309"/>
      <c r="AY38" s="305">
        <v>-4586</v>
      </c>
      <c r="AZ38" s="309"/>
      <c r="BA38" s="306">
        <v>0</v>
      </c>
      <c r="BB38" s="309">
        <v>-4586</v>
      </c>
      <c r="BC38" s="309"/>
      <c r="BD38" s="309"/>
      <c r="BE38" s="305">
        <v>-461</v>
      </c>
      <c r="BF38" s="309"/>
      <c r="BG38" s="306">
        <v>0</v>
      </c>
      <c r="BH38" s="309">
        <v>-461</v>
      </c>
      <c r="BI38" s="309"/>
      <c r="BJ38" s="309"/>
      <c r="BK38" s="305">
        <v>0</v>
      </c>
      <c r="BL38" s="309"/>
      <c r="BM38" s="306">
        <v>0</v>
      </c>
      <c r="BN38" s="309"/>
      <c r="BO38" s="309"/>
      <c r="BP38" s="309"/>
      <c r="BQ38" s="305">
        <v>0</v>
      </c>
      <c r="BR38" s="309"/>
      <c r="BS38" s="306">
        <v>0</v>
      </c>
      <c r="BT38" s="309">
        <v>0</v>
      </c>
      <c r="BU38" s="309"/>
      <c r="BV38" s="309"/>
    </row>
    <row r="39" spans="1:74" ht="25.5">
      <c r="A39" s="299" t="s">
        <v>74</v>
      </c>
      <c r="B39" s="298" t="s">
        <v>916</v>
      </c>
      <c r="C39" s="297">
        <v>56974</v>
      </c>
      <c r="D39" s="297">
        <v>0</v>
      </c>
      <c r="E39" s="308">
        <v>0</v>
      </c>
      <c r="F39" s="297">
        <v>0</v>
      </c>
      <c r="G39" s="297">
        <v>56974</v>
      </c>
      <c r="H39" s="297"/>
      <c r="I39" s="297">
        <v>56974</v>
      </c>
      <c r="J39" s="297">
        <v>0</v>
      </c>
      <c r="K39" s="308">
        <v>0</v>
      </c>
      <c r="L39" s="297">
        <v>0</v>
      </c>
      <c r="M39" s="297">
        <v>56974</v>
      </c>
      <c r="N39" s="297"/>
      <c r="O39" s="297">
        <v>11095</v>
      </c>
      <c r="P39" s="297">
        <v>0</v>
      </c>
      <c r="Q39" s="308">
        <v>0</v>
      </c>
      <c r="R39" s="297">
        <v>0</v>
      </c>
      <c r="S39" s="297">
        <v>11095</v>
      </c>
      <c r="T39" s="297"/>
      <c r="U39" s="297">
        <v>3698</v>
      </c>
      <c r="V39" s="297">
        <v>0</v>
      </c>
      <c r="W39" s="308">
        <v>0</v>
      </c>
      <c r="X39" s="297">
        <v>0</v>
      </c>
      <c r="Y39" s="297">
        <v>3698</v>
      </c>
      <c r="Z39" s="297">
        <v>0</v>
      </c>
      <c r="AA39" s="297">
        <v>5051</v>
      </c>
      <c r="AB39" s="297">
        <v>0</v>
      </c>
      <c r="AC39" s="308">
        <v>0</v>
      </c>
      <c r="AD39" s="297">
        <v>0</v>
      </c>
      <c r="AE39" s="297">
        <v>5051</v>
      </c>
      <c r="AF39" s="297"/>
      <c r="AG39" s="297">
        <v>4389</v>
      </c>
      <c r="AH39" s="297">
        <v>0</v>
      </c>
      <c r="AI39" s="308">
        <v>0</v>
      </c>
      <c r="AJ39" s="297">
        <v>0</v>
      </c>
      <c r="AK39" s="297">
        <v>4389</v>
      </c>
      <c r="AL39" s="297">
        <v>0</v>
      </c>
      <c r="AM39" s="297">
        <v>9150</v>
      </c>
      <c r="AN39" s="297">
        <v>0</v>
      </c>
      <c r="AO39" s="308">
        <v>0</v>
      </c>
      <c r="AP39" s="297">
        <v>0</v>
      </c>
      <c r="AQ39" s="297">
        <v>9150</v>
      </c>
      <c r="AR39" s="297"/>
      <c r="AS39" s="297">
        <v>-1039</v>
      </c>
      <c r="AT39" s="297">
        <v>0</v>
      </c>
      <c r="AU39" s="308">
        <v>0</v>
      </c>
      <c r="AV39" s="297">
        <v>0</v>
      </c>
      <c r="AW39" s="297">
        <v>-1039</v>
      </c>
      <c r="AX39" s="297"/>
      <c r="AY39" s="297">
        <v>7011</v>
      </c>
      <c r="AZ39" s="297">
        <v>0</v>
      </c>
      <c r="BA39" s="308">
        <v>0</v>
      </c>
      <c r="BB39" s="297">
        <v>0</v>
      </c>
      <c r="BC39" s="297">
        <v>7011</v>
      </c>
      <c r="BD39" s="297"/>
      <c r="BE39" s="297">
        <v>1587</v>
      </c>
      <c r="BF39" s="297">
        <v>0</v>
      </c>
      <c r="BG39" s="308">
        <v>0</v>
      </c>
      <c r="BH39" s="297">
        <v>0</v>
      </c>
      <c r="BI39" s="297">
        <v>1587</v>
      </c>
      <c r="BJ39" s="297"/>
      <c r="BK39" s="297">
        <v>8143</v>
      </c>
      <c r="BL39" s="297">
        <v>0</v>
      </c>
      <c r="BM39" s="308">
        <v>0</v>
      </c>
      <c r="BN39" s="297">
        <v>0</v>
      </c>
      <c r="BO39" s="297">
        <v>8143</v>
      </c>
      <c r="BP39" s="297"/>
      <c r="BQ39" s="297">
        <v>7889</v>
      </c>
      <c r="BR39" s="297">
        <v>0</v>
      </c>
      <c r="BS39" s="308">
        <v>0</v>
      </c>
      <c r="BT39" s="297">
        <v>0</v>
      </c>
      <c r="BU39" s="297">
        <v>7889</v>
      </c>
      <c r="BV39" s="297"/>
    </row>
    <row r="40" spans="1:74" ht="25.5">
      <c r="A40" s="300" t="s">
        <v>66</v>
      </c>
      <c r="B40" s="301" t="s">
        <v>917</v>
      </c>
      <c r="C40" s="305">
        <v>121789</v>
      </c>
      <c r="D40" s="305">
        <v>0</v>
      </c>
      <c r="E40" s="306">
        <v>0</v>
      </c>
      <c r="F40" s="305">
        <v>0</v>
      </c>
      <c r="G40" s="305">
        <v>121789</v>
      </c>
      <c r="H40" s="305"/>
      <c r="I40" s="305">
        <v>121789</v>
      </c>
      <c r="J40" s="305">
        <v>0</v>
      </c>
      <c r="K40" s="306">
        <v>0</v>
      </c>
      <c r="L40" s="305">
        <v>0</v>
      </c>
      <c r="M40" s="305">
        <v>121789</v>
      </c>
      <c r="N40" s="305"/>
      <c r="O40" s="305">
        <v>22752</v>
      </c>
      <c r="P40" s="309"/>
      <c r="Q40" s="306">
        <v>0</v>
      </c>
      <c r="R40" s="309"/>
      <c r="S40" s="309">
        <v>22752</v>
      </c>
      <c r="T40" s="309"/>
      <c r="U40" s="305">
        <v>14794</v>
      </c>
      <c r="V40" s="309"/>
      <c r="W40" s="306">
        <v>0</v>
      </c>
      <c r="X40" s="305"/>
      <c r="Y40" s="305">
        <v>14794</v>
      </c>
      <c r="Z40" s="305"/>
      <c r="AA40" s="305">
        <v>12106</v>
      </c>
      <c r="AB40" s="305"/>
      <c r="AC40" s="306">
        <v>0</v>
      </c>
      <c r="AD40" s="309"/>
      <c r="AE40" s="309">
        <v>12106</v>
      </c>
      <c r="AF40" s="309"/>
      <c r="AG40" s="305">
        <v>10346</v>
      </c>
      <c r="AH40" s="309"/>
      <c r="AI40" s="306">
        <v>0</v>
      </c>
      <c r="AJ40" s="309"/>
      <c r="AK40" s="309">
        <v>10346</v>
      </c>
      <c r="AL40" s="309"/>
      <c r="AM40" s="305">
        <v>11926</v>
      </c>
      <c r="AN40" s="309"/>
      <c r="AO40" s="306">
        <v>0</v>
      </c>
      <c r="AP40" s="309"/>
      <c r="AQ40" s="309">
        <v>11926</v>
      </c>
      <c r="AR40" s="309"/>
      <c r="AS40" s="305">
        <v>11804</v>
      </c>
      <c r="AT40" s="309"/>
      <c r="AU40" s="306">
        <v>0</v>
      </c>
      <c r="AV40" s="309"/>
      <c r="AW40" s="309">
        <v>11804</v>
      </c>
      <c r="AX40" s="309"/>
      <c r="AY40" s="305">
        <v>7990</v>
      </c>
      <c r="AZ40" s="309"/>
      <c r="BA40" s="306">
        <v>0</v>
      </c>
      <c r="BB40" s="309"/>
      <c r="BC40" s="309">
        <v>7990</v>
      </c>
      <c r="BD40" s="309"/>
      <c r="BE40" s="305">
        <v>8476</v>
      </c>
      <c r="BF40" s="309"/>
      <c r="BG40" s="306">
        <v>0</v>
      </c>
      <c r="BH40" s="309"/>
      <c r="BI40" s="309">
        <v>8476</v>
      </c>
      <c r="BJ40" s="309"/>
      <c r="BK40" s="305">
        <v>10126</v>
      </c>
      <c r="BL40" s="309"/>
      <c r="BM40" s="306">
        <v>0</v>
      </c>
      <c r="BN40" s="309"/>
      <c r="BO40" s="309">
        <v>10126</v>
      </c>
      <c r="BP40" s="309"/>
      <c r="BQ40" s="305">
        <v>11469</v>
      </c>
      <c r="BR40" s="309"/>
      <c r="BS40" s="306">
        <v>0</v>
      </c>
      <c r="BT40" s="309"/>
      <c r="BU40" s="309">
        <v>11469</v>
      </c>
      <c r="BV40" s="309"/>
    </row>
    <row r="41" spans="1:74">
      <c r="A41" s="300" t="s">
        <v>66</v>
      </c>
      <c r="B41" s="301" t="s">
        <v>918</v>
      </c>
      <c r="C41" s="305">
        <v>22095</v>
      </c>
      <c r="D41" s="305">
        <v>0</v>
      </c>
      <c r="E41" s="306">
        <v>0</v>
      </c>
      <c r="F41" s="305">
        <v>0</v>
      </c>
      <c r="G41" s="305">
        <v>22095</v>
      </c>
      <c r="H41" s="305"/>
      <c r="I41" s="305">
        <v>22095</v>
      </c>
      <c r="J41" s="305">
        <v>0</v>
      </c>
      <c r="K41" s="306">
        <v>0</v>
      </c>
      <c r="L41" s="305">
        <v>0</v>
      </c>
      <c r="M41" s="305">
        <v>22095</v>
      </c>
      <c r="N41" s="305"/>
      <c r="O41" s="305">
        <v>4300</v>
      </c>
      <c r="P41" s="309"/>
      <c r="Q41" s="306">
        <v>0</v>
      </c>
      <c r="R41" s="309"/>
      <c r="S41" s="309">
        <v>4300</v>
      </c>
      <c r="T41" s="309"/>
      <c r="U41" s="305">
        <v>2700</v>
      </c>
      <c r="V41" s="309"/>
      <c r="W41" s="306">
        <v>0</v>
      </c>
      <c r="X41" s="305"/>
      <c r="Y41" s="305">
        <v>2700</v>
      </c>
      <c r="Z41" s="305"/>
      <c r="AA41" s="305">
        <v>2300</v>
      </c>
      <c r="AB41" s="305"/>
      <c r="AC41" s="306">
        <v>0</v>
      </c>
      <c r="AD41" s="309"/>
      <c r="AE41" s="309">
        <v>2300</v>
      </c>
      <c r="AF41" s="309"/>
      <c r="AG41" s="305">
        <v>2100</v>
      </c>
      <c r="AH41" s="309"/>
      <c r="AI41" s="306">
        <v>0</v>
      </c>
      <c r="AJ41" s="309"/>
      <c r="AK41" s="309">
        <v>2100</v>
      </c>
      <c r="AL41" s="309"/>
      <c r="AM41" s="305">
        <v>2500</v>
      </c>
      <c r="AN41" s="309"/>
      <c r="AO41" s="306">
        <v>0</v>
      </c>
      <c r="AP41" s="309"/>
      <c r="AQ41" s="309">
        <v>2500</v>
      </c>
      <c r="AR41" s="309"/>
      <c r="AS41" s="305">
        <v>2426</v>
      </c>
      <c r="AT41" s="309"/>
      <c r="AU41" s="306">
        <v>0</v>
      </c>
      <c r="AV41" s="309"/>
      <c r="AW41" s="309">
        <v>2426</v>
      </c>
      <c r="AX41" s="309"/>
      <c r="AY41" s="305">
        <v>134</v>
      </c>
      <c r="AZ41" s="309"/>
      <c r="BA41" s="306">
        <v>0</v>
      </c>
      <c r="BB41" s="309"/>
      <c r="BC41" s="309">
        <v>134</v>
      </c>
      <c r="BD41" s="309"/>
      <c r="BE41" s="305">
        <v>1650</v>
      </c>
      <c r="BF41" s="309"/>
      <c r="BG41" s="306">
        <v>0</v>
      </c>
      <c r="BH41" s="309"/>
      <c r="BI41" s="309">
        <v>1650</v>
      </c>
      <c r="BJ41" s="309"/>
      <c r="BK41" s="305">
        <v>1915</v>
      </c>
      <c r="BL41" s="309"/>
      <c r="BM41" s="306">
        <v>0</v>
      </c>
      <c r="BN41" s="309"/>
      <c r="BO41" s="309">
        <v>1915</v>
      </c>
      <c r="BP41" s="309"/>
      <c r="BQ41" s="305">
        <v>2070</v>
      </c>
      <c r="BR41" s="309"/>
      <c r="BS41" s="306">
        <v>0</v>
      </c>
      <c r="BT41" s="309"/>
      <c r="BU41" s="309">
        <v>2070</v>
      </c>
      <c r="BV41" s="309"/>
    </row>
    <row r="42" spans="1:74" ht="25.5">
      <c r="A42" s="318"/>
      <c r="B42" s="319" t="s">
        <v>919</v>
      </c>
      <c r="C42" s="305">
        <v>20500</v>
      </c>
      <c r="D42" s="305">
        <v>0</v>
      </c>
      <c r="E42" s="315">
        <v>0</v>
      </c>
      <c r="F42" s="305">
        <v>0</v>
      </c>
      <c r="G42" s="305">
        <v>20500</v>
      </c>
      <c r="H42" s="305"/>
      <c r="I42" s="305">
        <v>20500</v>
      </c>
      <c r="J42" s="305">
        <v>0</v>
      </c>
      <c r="K42" s="315">
        <v>0</v>
      </c>
      <c r="L42" s="305">
        <v>0</v>
      </c>
      <c r="M42" s="305">
        <v>20500</v>
      </c>
      <c r="N42" s="305"/>
      <c r="O42" s="305">
        <v>4000</v>
      </c>
      <c r="P42" s="320"/>
      <c r="Q42" s="315">
        <v>0</v>
      </c>
      <c r="R42" s="320"/>
      <c r="S42" s="320">
        <v>4000</v>
      </c>
      <c r="T42" s="320"/>
      <c r="U42" s="305">
        <v>2500</v>
      </c>
      <c r="V42" s="320"/>
      <c r="W42" s="315">
        <v>0</v>
      </c>
      <c r="X42" s="305"/>
      <c r="Y42" s="305">
        <v>2500</v>
      </c>
      <c r="Z42" s="305"/>
      <c r="AA42" s="305">
        <v>2200</v>
      </c>
      <c r="AB42" s="305"/>
      <c r="AC42" s="315">
        <v>0</v>
      </c>
      <c r="AD42" s="320"/>
      <c r="AE42" s="320">
        <v>2200</v>
      </c>
      <c r="AF42" s="320"/>
      <c r="AG42" s="305">
        <v>2000</v>
      </c>
      <c r="AH42" s="320"/>
      <c r="AI42" s="315">
        <v>0</v>
      </c>
      <c r="AJ42" s="320"/>
      <c r="AK42" s="320">
        <v>2000</v>
      </c>
      <c r="AL42" s="320"/>
      <c r="AM42" s="305">
        <v>2400</v>
      </c>
      <c r="AN42" s="320"/>
      <c r="AO42" s="315">
        <v>0</v>
      </c>
      <c r="AP42" s="320"/>
      <c r="AQ42" s="320">
        <v>2400</v>
      </c>
      <c r="AR42" s="320"/>
      <c r="AS42" s="305">
        <v>2200</v>
      </c>
      <c r="AT42" s="320"/>
      <c r="AU42" s="315">
        <v>0</v>
      </c>
      <c r="AV42" s="320"/>
      <c r="AW42" s="320">
        <v>2200</v>
      </c>
      <c r="AX42" s="320"/>
      <c r="AY42" s="305">
        <v>0</v>
      </c>
      <c r="AZ42" s="320"/>
      <c r="BA42" s="315">
        <v>0</v>
      </c>
      <c r="BB42" s="320"/>
      <c r="BC42" s="320">
        <v>0</v>
      </c>
      <c r="BD42" s="320"/>
      <c r="BE42" s="305">
        <v>1600</v>
      </c>
      <c r="BF42" s="320"/>
      <c r="BG42" s="315">
        <v>0</v>
      </c>
      <c r="BH42" s="320"/>
      <c r="BI42" s="320">
        <v>1600</v>
      </c>
      <c r="BJ42" s="320"/>
      <c r="BK42" s="305">
        <v>1600</v>
      </c>
      <c r="BL42" s="320"/>
      <c r="BM42" s="315">
        <v>0</v>
      </c>
      <c r="BN42" s="320"/>
      <c r="BO42" s="320">
        <v>1600</v>
      </c>
      <c r="BP42" s="320"/>
      <c r="BQ42" s="305">
        <v>2000</v>
      </c>
      <c r="BR42" s="320"/>
      <c r="BS42" s="315">
        <v>0</v>
      </c>
      <c r="BT42" s="320"/>
      <c r="BU42" s="320">
        <v>2000</v>
      </c>
      <c r="BV42" s="320"/>
    </row>
    <row r="43" spans="1:74" ht="25.5">
      <c r="A43" s="300" t="s">
        <v>66</v>
      </c>
      <c r="B43" s="301" t="s">
        <v>920</v>
      </c>
      <c r="C43" s="305">
        <v>42720</v>
      </c>
      <c r="D43" s="305">
        <v>0</v>
      </c>
      <c r="E43" s="306">
        <v>0</v>
      </c>
      <c r="F43" s="305">
        <v>0</v>
      </c>
      <c r="G43" s="305">
        <v>42720</v>
      </c>
      <c r="H43" s="305">
        <v>0</v>
      </c>
      <c r="I43" s="305">
        <v>42720</v>
      </c>
      <c r="J43" s="305">
        <v>0</v>
      </c>
      <c r="K43" s="306">
        <v>0</v>
      </c>
      <c r="L43" s="305">
        <v>0</v>
      </c>
      <c r="M43" s="305">
        <v>42720</v>
      </c>
      <c r="N43" s="305">
        <v>0</v>
      </c>
      <c r="O43" s="305">
        <v>7357</v>
      </c>
      <c r="P43" s="309"/>
      <c r="Q43" s="306">
        <v>0</v>
      </c>
      <c r="R43" s="309">
        <v>0</v>
      </c>
      <c r="S43" s="309">
        <v>7357</v>
      </c>
      <c r="T43" s="309"/>
      <c r="U43" s="305">
        <v>8396</v>
      </c>
      <c r="V43" s="309"/>
      <c r="W43" s="306">
        <v>0</v>
      </c>
      <c r="X43" s="305"/>
      <c r="Y43" s="305">
        <v>8396</v>
      </c>
      <c r="Z43" s="305"/>
      <c r="AA43" s="305">
        <v>4755</v>
      </c>
      <c r="AB43" s="305"/>
      <c r="AC43" s="306">
        <v>0</v>
      </c>
      <c r="AD43" s="309">
        <v>0</v>
      </c>
      <c r="AE43" s="309">
        <v>4755</v>
      </c>
      <c r="AF43" s="309"/>
      <c r="AG43" s="305">
        <v>3857</v>
      </c>
      <c r="AH43" s="309"/>
      <c r="AI43" s="306">
        <v>0</v>
      </c>
      <c r="AJ43" s="309">
        <v>0</v>
      </c>
      <c r="AK43" s="309">
        <v>3857</v>
      </c>
      <c r="AL43" s="309"/>
      <c r="AM43" s="305">
        <v>276</v>
      </c>
      <c r="AN43" s="309"/>
      <c r="AO43" s="306">
        <v>0</v>
      </c>
      <c r="AP43" s="309">
        <v>0</v>
      </c>
      <c r="AQ43" s="309">
        <v>276</v>
      </c>
      <c r="AR43" s="309"/>
      <c r="AS43" s="305">
        <v>10417</v>
      </c>
      <c r="AT43" s="309"/>
      <c r="AU43" s="306">
        <v>0</v>
      </c>
      <c r="AV43" s="309">
        <v>0</v>
      </c>
      <c r="AW43" s="309">
        <v>10417</v>
      </c>
      <c r="AX43" s="309"/>
      <c r="AY43" s="305">
        <v>845</v>
      </c>
      <c r="AZ43" s="309"/>
      <c r="BA43" s="306">
        <v>0</v>
      </c>
      <c r="BB43" s="309">
        <v>0</v>
      </c>
      <c r="BC43" s="309">
        <v>845</v>
      </c>
      <c r="BD43" s="309"/>
      <c r="BE43" s="305">
        <v>5239</v>
      </c>
      <c r="BF43" s="309"/>
      <c r="BG43" s="306">
        <v>0</v>
      </c>
      <c r="BH43" s="309">
        <v>0</v>
      </c>
      <c r="BI43" s="309">
        <v>5239</v>
      </c>
      <c r="BJ43" s="309"/>
      <c r="BK43" s="305">
        <v>68</v>
      </c>
      <c r="BL43" s="309"/>
      <c r="BM43" s="306">
        <v>0</v>
      </c>
      <c r="BN43" s="309">
        <v>0</v>
      </c>
      <c r="BO43" s="309">
        <v>68</v>
      </c>
      <c r="BP43" s="309"/>
      <c r="BQ43" s="305">
        <v>1510</v>
      </c>
      <c r="BR43" s="309"/>
      <c r="BS43" s="306">
        <v>0</v>
      </c>
      <c r="BT43" s="309">
        <v>0</v>
      </c>
      <c r="BU43" s="309">
        <v>1510</v>
      </c>
      <c r="BV43" s="309"/>
    </row>
    <row r="44" spans="1:74" ht="25.5">
      <c r="A44" s="299" t="s">
        <v>76</v>
      </c>
      <c r="B44" s="298" t="s">
        <v>921</v>
      </c>
      <c r="C44" s="297">
        <v>97986</v>
      </c>
      <c r="D44" s="297">
        <v>0</v>
      </c>
      <c r="E44" s="308"/>
      <c r="F44" s="297">
        <v>0</v>
      </c>
      <c r="G44" s="297">
        <v>0</v>
      </c>
      <c r="H44" s="297">
        <v>97986</v>
      </c>
      <c r="I44" s="297">
        <v>85313</v>
      </c>
      <c r="J44" s="297">
        <v>0</v>
      </c>
      <c r="K44" s="308">
        <v>0</v>
      </c>
      <c r="L44" s="297">
        <v>0</v>
      </c>
      <c r="M44" s="297">
        <v>0</v>
      </c>
      <c r="N44" s="297">
        <v>85313</v>
      </c>
      <c r="O44" s="297">
        <v>15480</v>
      </c>
      <c r="P44" s="297">
        <v>0</v>
      </c>
      <c r="Q44" s="308">
        <v>0</v>
      </c>
      <c r="R44" s="297">
        <v>0</v>
      </c>
      <c r="S44" s="297">
        <v>0</v>
      </c>
      <c r="T44" s="297">
        <v>15480</v>
      </c>
      <c r="U44" s="303">
        <v>17815</v>
      </c>
      <c r="V44" s="303"/>
      <c r="W44" s="308">
        <v>0</v>
      </c>
      <c r="X44" s="297"/>
      <c r="Y44" s="297"/>
      <c r="Z44" s="297">
        <v>17815</v>
      </c>
      <c r="AA44" s="297">
        <v>12543</v>
      </c>
      <c r="AB44" s="297"/>
      <c r="AC44" s="308">
        <v>0</v>
      </c>
      <c r="AD44" s="303"/>
      <c r="AE44" s="303"/>
      <c r="AF44" s="297">
        <v>12543</v>
      </c>
      <c r="AG44" s="303">
        <v>3143</v>
      </c>
      <c r="AH44" s="303">
        <v>0</v>
      </c>
      <c r="AI44" s="308">
        <v>0</v>
      </c>
      <c r="AJ44" s="303">
        <v>0</v>
      </c>
      <c r="AK44" s="303">
        <v>0</v>
      </c>
      <c r="AL44" s="303">
        <v>3143</v>
      </c>
      <c r="AM44" s="297">
        <v>12670</v>
      </c>
      <c r="AN44" s="303"/>
      <c r="AO44" s="308">
        <v>0</v>
      </c>
      <c r="AP44" s="303"/>
      <c r="AQ44" s="303"/>
      <c r="AR44" s="303">
        <v>12670</v>
      </c>
      <c r="AS44" s="297">
        <v>11840</v>
      </c>
      <c r="AT44" s="303"/>
      <c r="AU44" s="308">
        <v>0</v>
      </c>
      <c r="AV44" s="303"/>
      <c r="AW44" s="303"/>
      <c r="AX44" s="303">
        <v>11840</v>
      </c>
      <c r="AY44" s="297">
        <v>1457</v>
      </c>
      <c r="AZ44" s="303"/>
      <c r="BA44" s="308">
        <v>0</v>
      </c>
      <c r="BB44" s="303"/>
      <c r="BC44" s="303"/>
      <c r="BD44" s="303">
        <v>1457</v>
      </c>
      <c r="BE44" s="297">
        <v>6902</v>
      </c>
      <c r="BF44" s="303"/>
      <c r="BG44" s="308">
        <v>0</v>
      </c>
      <c r="BH44" s="303"/>
      <c r="BI44" s="303"/>
      <c r="BJ44" s="303">
        <v>6902</v>
      </c>
      <c r="BK44" s="303">
        <v>-10408</v>
      </c>
      <c r="BL44" s="303">
        <v>0</v>
      </c>
      <c r="BM44" s="308">
        <v>0</v>
      </c>
      <c r="BN44" s="303">
        <v>0</v>
      </c>
      <c r="BO44" s="303">
        <v>0</v>
      </c>
      <c r="BP44" s="303">
        <v>-10408</v>
      </c>
      <c r="BQ44" s="297">
        <v>13871</v>
      </c>
      <c r="BR44" s="303"/>
      <c r="BS44" s="308">
        <v>0</v>
      </c>
      <c r="BT44" s="303"/>
      <c r="BU44" s="303"/>
      <c r="BV44" s="303">
        <v>13871</v>
      </c>
    </row>
    <row r="45" spans="1:74" ht="25.5">
      <c r="A45" s="300"/>
      <c r="B45" s="301" t="s">
        <v>922</v>
      </c>
      <c r="C45" s="305">
        <v>135205</v>
      </c>
      <c r="D45" s="305">
        <v>0</v>
      </c>
      <c r="E45" s="306"/>
      <c r="F45" s="305">
        <v>0</v>
      </c>
      <c r="G45" s="305">
        <v>0</v>
      </c>
      <c r="H45" s="305">
        <v>135205</v>
      </c>
      <c r="I45" s="305">
        <v>135205</v>
      </c>
      <c r="J45" s="305">
        <v>0</v>
      </c>
      <c r="K45" s="306">
        <v>0</v>
      </c>
      <c r="L45" s="305">
        <v>0</v>
      </c>
      <c r="M45" s="305">
        <v>0</v>
      </c>
      <c r="N45" s="305">
        <v>135205</v>
      </c>
      <c r="O45" s="305">
        <v>26130</v>
      </c>
      <c r="P45" s="309"/>
      <c r="Q45" s="306">
        <v>0</v>
      </c>
      <c r="R45" s="309"/>
      <c r="S45" s="309"/>
      <c r="T45" s="309">
        <v>26130</v>
      </c>
      <c r="U45" s="305">
        <v>17815</v>
      </c>
      <c r="V45" s="309"/>
      <c r="W45" s="306">
        <v>0</v>
      </c>
      <c r="X45" s="305"/>
      <c r="Y45" s="305"/>
      <c r="Z45" s="305">
        <v>17815</v>
      </c>
      <c r="AA45" s="305">
        <v>13475</v>
      </c>
      <c r="AB45" s="305"/>
      <c r="AC45" s="306">
        <v>0</v>
      </c>
      <c r="AD45" s="309"/>
      <c r="AE45" s="309"/>
      <c r="AF45" s="309">
        <v>13475</v>
      </c>
      <c r="AG45" s="305">
        <v>12362</v>
      </c>
      <c r="AH45" s="309"/>
      <c r="AI45" s="306">
        <v>0</v>
      </c>
      <c r="AJ45" s="309"/>
      <c r="AK45" s="309"/>
      <c r="AL45" s="309">
        <v>12362</v>
      </c>
      <c r="AM45" s="305">
        <v>13374</v>
      </c>
      <c r="AN45" s="309"/>
      <c r="AO45" s="306">
        <v>0</v>
      </c>
      <c r="AP45" s="309"/>
      <c r="AQ45" s="309"/>
      <c r="AR45" s="309">
        <v>13374</v>
      </c>
      <c r="AS45" s="305">
        <v>13295</v>
      </c>
      <c r="AT45" s="309"/>
      <c r="AU45" s="306">
        <v>0</v>
      </c>
      <c r="AV45" s="309"/>
      <c r="AW45" s="309"/>
      <c r="AX45" s="309">
        <v>13295</v>
      </c>
      <c r="AY45" s="305">
        <v>3080</v>
      </c>
      <c r="AZ45" s="309"/>
      <c r="BA45" s="306">
        <v>0</v>
      </c>
      <c r="BB45" s="309"/>
      <c r="BC45" s="309"/>
      <c r="BD45" s="309">
        <v>3080</v>
      </c>
      <c r="BE45" s="305">
        <v>9743</v>
      </c>
      <c r="BF45" s="309"/>
      <c r="BG45" s="306">
        <v>0</v>
      </c>
      <c r="BH45" s="309"/>
      <c r="BI45" s="309"/>
      <c r="BJ45" s="309">
        <v>9743</v>
      </c>
      <c r="BK45" s="305">
        <v>12008</v>
      </c>
      <c r="BL45" s="309"/>
      <c r="BM45" s="306">
        <v>0</v>
      </c>
      <c r="BN45" s="309"/>
      <c r="BO45" s="309"/>
      <c r="BP45" s="309">
        <v>12008</v>
      </c>
      <c r="BQ45" s="297">
        <v>13923</v>
      </c>
      <c r="BR45" s="309"/>
      <c r="BS45" s="306">
        <v>0</v>
      </c>
      <c r="BT45" s="309"/>
      <c r="BU45" s="309"/>
      <c r="BV45" s="309">
        <v>13923</v>
      </c>
    </row>
    <row r="46" spans="1:74">
      <c r="A46" s="300"/>
      <c r="B46" s="301" t="s">
        <v>918</v>
      </c>
      <c r="C46" s="305">
        <v>0</v>
      </c>
      <c r="D46" s="305">
        <v>0</v>
      </c>
      <c r="E46" s="306"/>
      <c r="F46" s="305">
        <v>0</v>
      </c>
      <c r="G46" s="305">
        <v>0</v>
      </c>
      <c r="H46" s="305">
        <v>0</v>
      </c>
      <c r="I46" s="305">
        <v>0</v>
      </c>
      <c r="J46" s="305">
        <v>0</v>
      </c>
      <c r="K46" s="306">
        <v>0</v>
      </c>
      <c r="L46" s="305">
        <v>0</v>
      </c>
      <c r="M46" s="305">
        <v>0</v>
      </c>
      <c r="N46" s="305">
        <v>0</v>
      </c>
      <c r="O46" s="305">
        <v>0</v>
      </c>
      <c r="P46" s="309"/>
      <c r="Q46" s="306">
        <v>0</v>
      </c>
      <c r="R46" s="309"/>
      <c r="S46" s="309"/>
      <c r="T46" s="309"/>
      <c r="U46" s="305"/>
      <c r="V46" s="309"/>
      <c r="W46" s="306">
        <v>0</v>
      </c>
      <c r="X46" s="305"/>
      <c r="Y46" s="305"/>
      <c r="Z46" s="305"/>
      <c r="AA46" s="305">
        <v>0</v>
      </c>
      <c r="AB46" s="305"/>
      <c r="AC46" s="306">
        <v>0</v>
      </c>
      <c r="AD46" s="309"/>
      <c r="AE46" s="309"/>
      <c r="AF46" s="309"/>
      <c r="AG46" s="305"/>
      <c r="AH46" s="309"/>
      <c r="AI46" s="306">
        <v>0</v>
      </c>
      <c r="AJ46" s="309"/>
      <c r="AK46" s="309"/>
      <c r="AL46" s="309"/>
      <c r="AM46" s="305"/>
      <c r="AN46" s="309"/>
      <c r="AO46" s="306">
        <v>0</v>
      </c>
      <c r="AP46" s="309"/>
      <c r="AQ46" s="309"/>
      <c r="AR46" s="309"/>
      <c r="AS46" s="305"/>
      <c r="AT46" s="309"/>
      <c r="AU46" s="306">
        <v>0</v>
      </c>
      <c r="AV46" s="309"/>
      <c r="AW46" s="309"/>
      <c r="AX46" s="309"/>
      <c r="AY46" s="305"/>
      <c r="AZ46" s="309"/>
      <c r="BA46" s="306">
        <v>0</v>
      </c>
      <c r="BB46" s="309"/>
      <c r="BC46" s="309"/>
      <c r="BD46" s="309"/>
      <c r="BE46" s="305"/>
      <c r="BF46" s="309"/>
      <c r="BG46" s="306">
        <v>0</v>
      </c>
      <c r="BH46" s="309"/>
      <c r="BI46" s="309"/>
      <c r="BJ46" s="309"/>
      <c r="BK46" s="305"/>
      <c r="BL46" s="309"/>
      <c r="BM46" s="306">
        <v>0</v>
      </c>
      <c r="BN46" s="309"/>
      <c r="BO46" s="309"/>
      <c r="BP46" s="309"/>
      <c r="BQ46" s="297">
        <v>0</v>
      </c>
      <c r="BR46" s="309"/>
      <c r="BS46" s="306">
        <v>0</v>
      </c>
      <c r="BT46" s="309"/>
      <c r="BU46" s="309"/>
      <c r="BV46" s="309"/>
    </row>
    <row r="47" spans="1:74" ht="25.5">
      <c r="A47" s="300"/>
      <c r="B47" s="319" t="s">
        <v>919</v>
      </c>
      <c r="C47" s="305">
        <v>0</v>
      </c>
      <c r="D47" s="305">
        <v>0</v>
      </c>
      <c r="E47" s="306"/>
      <c r="F47" s="305">
        <v>0</v>
      </c>
      <c r="G47" s="305">
        <v>0</v>
      </c>
      <c r="H47" s="305">
        <v>0</v>
      </c>
      <c r="I47" s="305">
        <v>0</v>
      </c>
      <c r="J47" s="305">
        <v>0</v>
      </c>
      <c r="K47" s="306">
        <v>0</v>
      </c>
      <c r="L47" s="305">
        <v>0</v>
      </c>
      <c r="M47" s="305">
        <v>0</v>
      </c>
      <c r="N47" s="305">
        <v>0</v>
      </c>
      <c r="O47" s="305">
        <v>0</v>
      </c>
      <c r="P47" s="309"/>
      <c r="Q47" s="306">
        <v>0</v>
      </c>
      <c r="R47" s="309"/>
      <c r="S47" s="309"/>
      <c r="T47" s="309"/>
      <c r="U47" s="305"/>
      <c r="V47" s="309"/>
      <c r="W47" s="306">
        <v>0</v>
      </c>
      <c r="X47" s="305"/>
      <c r="Y47" s="305"/>
      <c r="Z47" s="305"/>
      <c r="AA47" s="305">
        <v>0</v>
      </c>
      <c r="AB47" s="305"/>
      <c r="AC47" s="306">
        <v>0</v>
      </c>
      <c r="AD47" s="309"/>
      <c r="AE47" s="309"/>
      <c r="AF47" s="309"/>
      <c r="AG47" s="305"/>
      <c r="AH47" s="309"/>
      <c r="AI47" s="306">
        <v>0</v>
      </c>
      <c r="AJ47" s="309"/>
      <c r="AK47" s="309"/>
      <c r="AL47" s="309"/>
      <c r="AM47" s="305"/>
      <c r="AN47" s="309"/>
      <c r="AO47" s="306">
        <v>0</v>
      </c>
      <c r="AP47" s="309"/>
      <c r="AQ47" s="309"/>
      <c r="AR47" s="309"/>
      <c r="AS47" s="305"/>
      <c r="AT47" s="309"/>
      <c r="AU47" s="306">
        <v>0</v>
      </c>
      <c r="AV47" s="309"/>
      <c r="AW47" s="309"/>
      <c r="AX47" s="309"/>
      <c r="AY47" s="305"/>
      <c r="AZ47" s="309"/>
      <c r="BA47" s="306">
        <v>0</v>
      </c>
      <c r="BB47" s="309"/>
      <c r="BC47" s="309"/>
      <c r="BD47" s="309"/>
      <c r="BE47" s="305"/>
      <c r="BF47" s="309"/>
      <c r="BG47" s="306">
        <v>0</v>
      </c>
      <c r="BH47" s="309"/>
      <c r="BI47" s="309"/>
      <c r="BJ47" s="309"/>
      <c r="BK47" s="305"/>
      <c r="BL47" s="309"/>
      <c r="BM47" s="306">
        <v>0</v>
      </c>
      <c r="BN47" s="309"/>
      <c r="BO47" s="309"/>
      <c r="BP47" s="309"/>
      <c r="BQ47" s="297">
        <v>0</v>
      </c>
      <c r="BR47" s="309"/>
      <c r="BS47" s="306">
        <v>0</v>
      </c>
      <c r="BT47" s="309"/>
      <c r="BU47" s="309"/>
      <c r="BV47" s="309"/>
    </row>
    <row r="48" spans="1:74" ht="25.5">
      <c r="A48" s="300" t="s">
        <v>66</v>
      </c>
      <c r="B48" s="301" t="s">
        <v>923</v>
      </c>
      <c r="C48" s="305">
        <v>37219</v>
      </c>
      <c r="D48" s="305">
        <v>0</v>
      </c>
      <c r="E48" s="306"/>
      <c r="F48" s="305">
        <v>0</v>
      </c>
      <c r="G48" s="305">
        <v>0</v>
      </c>
      <c r="H48" s="305">
        <v>37219</v>
      </c>
      <c r="I48" s="305">
        <v>37219</v>
      </c>
      <c r="J48" s="305">
        <v>0</v>
      </c>
      <c r="K48" s="306">
        <v>0</v>
      </c>
      <c r="L48" s="305">
        <v>0</v>
      </c>
      <c r="M48" s="305">
        <v>0</v>
      </c>
      <c r="N48" s="305">
        <v>37219</v>
      </c>
      <c r="O48" s="305">
        <v>9955</v>
      </c>
      <c r="P48" s="309"/>
      <c r="Q48" s="306">
        <v>0</v>
      </c>
      <c r="R48" s="309"/>
      <c r="S48" s="309"/>
      <c r="T48" s="309">
        <v>9955</v>
      </c>
      <c r="U48" s="305">
        <v>0</v>
      </c>
      <c r="V48" s="309"/>
      <c r="W48" s="306">
        <v>0</v>
      </c>
      <c r="X48" s="305"/>
      <c r="Y48" s="305"/>
      <c r="Z48" s="305">
        <v>0</v>
      </c>
      <c r="AA48" s="305">
        <v>0</v>
      </c>
      <c r="AB48" s="305"/>
      <c r="AC48" s="306">
        <v>0</v>
      </c>
      <c r="AD48" s="309"/>
      <c r="AE48" s="309"/>
      <c r="AF48" s="309">
        <v>0</v>
      </c>
      <c r="AG48" s="305">
        <v>2469</v>
      </c>
      <c r="AH48" s="309"/>
      <c r="AI48" s="306">
        <v>0</v>
      </c>
      <c r="AJ48" s="309"/>
      <c r="AK48" s="309"/>
      <c r="AL48" s="309">
        <v>2469</v>
      </c>
      <c r="AM48" s="305">
        <v>704</v>
      </c>
      <c r="AN48" s="309"/>
      <c r="AO48" s="306">
        <v>0</v>
      </c>
      <c r="AP48" s="309"/>
      <c r="AQ48" s="309"/>
      <c r="AR48" s="309">
        <v>704</v>
      </c>
      <c r="AS48" s="305">
        <v>0</v>
      </c>
      <c r="AT48" s="309"/>
      <c r="AU48" s="306">
        <v>0</v>
      </c>
      <c r="AV48" s="309"/>
      <c r="AW48" s="309"/>
      <c r="AX48" s="309">
        <v>0</v>
      </c>
      <c r="AY48" s="305">
        <v>1623</v>
      </c>
      <c r="AZ48" s="309"/>
      <c r="BA48" s="306">
        <v>0</v>
      </c>
      <c r="BB48" s="309"/>
      <c r="BC48" s="309"/>
      <c r="BD48" s="309">
        <v>1623</v>
      </c>
      <c r="BE48" s="305">
        <v>0</v>
      </c>
      <c r="BF48" s="309"/>
      <c r="BG48" s="306">
        <v>0</v>
      </c>
      <c r="BH48" s="309"/>
      <c r="BI48" s="309"/>
      <c r="BJ48" s="309">
        <v>0</v>
      </c>
      <c r="BK48" s="305">
        <v>22416</v>
      </c>
      <c r="BL48" s="309"/>
      <c r="BM48" s="306">
        <v>0</v>
      </c>
      <c r="BN48" s="309"/>
      <c r="BO48" s="309"/>
      <c r="BP48" s="309">
        <v>22416</v>
      </c>
      <c r="BQ48" s="305">
        <v>52</v>
      </c>
      <c r="BR48" s="309"/>
      <c r="BS48" s="306">
        <v>0</v>
      </c>
      <c r="BT48" s="309"/>
      <c r="BU48" s="309"/>
      <c r="BV48" s="309">
        <v>52</v>
      </c>
    </row>
    <row r="49" spans="1:74" ht="25.5">
      <c r="A49" s="300" t="s">
        <v>66</v>
      </c>
      <c r="B49" s="301" t="s">
        <v>924</v>
      </c>
      <c r="C49" s="305"/>
      <c r="D49" s="305"/>
      <c r="E49" s="306"/>
      <c r="F49" s="305"/>
      <c r="G49" s="305"/>
      <c r="H49" s="305"/>
      <c r="I49" s="305">
        <v>12673</v>
      </c>
      <c r="J49" s="305"/>
      <c r="K49" s="306"/>
      <c r="L49" s="305"/>
      <c r="M49" s="305"/>
      <c r="N49" s="305">
        <v>12673</v>
      </c>
      <c r="O49" s="305">
        <v>695</v>
      </c>
      <c r="P49" s="309"/>
      <c r="Q49" s="306"/>
      <c r="R49" s="309"/>
      <c r="S49" s="309"/>
      <c r="T49" s="309">
        <v>695</v>
      </c>
      <c r="U49" s="305">
        <v>0</v>
      </c>
      <c r="V49" s="309"/>
      <c r="W49" s="306"/>
      <c r="X49" s="305"/>
      <c r="Y49" s="305"/>
      <c r="Z49" s="305">
        <v>0</v>
      </c>
      <c r="AA49" s="305">
        <v>932</v>
      </c>
      <c r="AB49" s="305"/>
      <c r="AC49" s="306"/>
      <c r="AD49" s="309"/>
      <c r="AE49" s="309"/>
      <c r="AF49" s="309">
        <v>932</v>
      </c>
      <c r="AG49" s="305">
        <v>6750</v>
      </c>
      <c r="AH49" s="309"/>
      <c r="AI49" s="306"/>
      <c r="AJ49" s="309"/>
      <c r="AK49" s="309"/>
      <c r="AL49" s="309">
        <v>6750</v>
      </c>
      <c r="AM49" s="305">
        <v>0</v>
      </c>
      <c r="AN49" s="309"/>
      <c r="AO49" s="306"/>
      <c r="AP49" s="309"/>
      <c r="AQ49" s="309"/>
      <c r="AR49" s="309">
        <v>0</v>
      </c>
      <c r="AS49" s="305">
        <v>1455</v>
      </c>
      <c r="AT49" s="309"/>
      <c r="AU49" s="306"/>
      <c r="AV49" s="309"/>
      <c r="AW49" s="309"/>
      <c r="AX49" s="309">
        <v>1455</v>
      </c>
      <c r="AY49" s="305">
        <v>0</v>
      </c>
      <c r="AZ49" s="309"/>
      <c r="BA49" s="306"/>
      <c r="BB49" s="309"/>
      <c r="BC49" s="309"/>
      <c r="BD49" s="309">
        <v>0</v>
      </c>
      <c r="BE49" s="305">
        <v>2841</v>
      </c>
      <c r="BF49" s="309"/>
      <c r="BG49" s="306"/>
      <c r="BH49" s="309"/>
      <c r="BI49" s="309"/>
      <c r="BJ49" s="309">
        <v>2841</v>
      </c>
      <c r="BK49" s="305">
        <v>0</v>
      </c>
      <c r="BL49" s="309"/>
      <c r="BM49" s="306"/>
      <c r="BN49" s="309"/>
      <c r="BO49" s="309"/>
      <c r="BP49" s="309">
        <v>0</v>
      </c>
      <c r="BQ49" s="305">
        <v>0</v>
      </c>
      <c r="BR49" s="309"/>
      <c r="BS49" s="306"/>
      <c r="BT49" s="309"/>
      <c r="BU49" s="309"/>
      <c r="BV49" s="309">
        <v>0</v>
      </c>
    </row>
    <row r="50" spans="1:74" ht="38.25">
      <c r="A50" s="299" t="s">
        <v>76</v>
      </c>
      <c r="B50" s="298" t="s">
        <v>925</v>
      </c>
      <c r="C50" s="297">
        <v>19550</v>
      </c>
      <c r="D50" s="297"/>
      <c r="E50" s="308">
        <v>0</v>
      </c>
      <c r="F50" s="297">
        <v>19550</v>
      </c>
      <c r="G50" s="297">
        <v>0</v>
      </c>
      <c r="H50" s="297"/>
      <c r="I50" s="297">
        <v>19550</v>
      </c>
      <c r="J50" s="297"/>
      <c r="K50" s="308">
        <v>0</v>
      </c>
      <c r="L50" s="297">
        <v>19550</v>
      </c>
      <c r="M50" s="297">
        <v>0</v>
      </c>
      <c r="N50" s="297"/>
      <c r="O50" s="297">
        <v>10479</v>
      </c>
      <c r="P50" s="303"/>
      <c r="Q50" s="308">
        <v>0</v>
      </c>
      <c r="R50" s="303">
        <v>10479</v>
      </c>
      <c r="S50" s="303"/>
      <c r="T50" s="303"/>
      <c r="U50" s="297">
        <v>3073</v>
      </c>
      <c r="V50" s="303"/>
      <c r="W50" s="308">
        <v>0</v>
      </c>
      <c r="X50" s="297">
        <v>3073</v>
      </c>
      <c r="Y50" s="297"/>
      <c r="Z50" s="297"/>
      <c r="AA50" s="297">
        <v>1882</v>
      </c>
      <c r="AB50" s="297"/>
      <c r="AC50" s="308">
        <v>0</v>
      </c>
      <c r="AD50" s="303">
        <v>1882</v>
      </c>
      <c r="AE50" s="303"/>
      <c r="AF50" s="303"/>
      <c r="AG50" s="297">
        <v>2179</v>
      </c>
      <c r="AH50" s="303"/>
      <c r="AI50" s="308">
        <v>0</v>
      </c>
      <c r="AJ50" s="303">
        <v>2179</v>
      </c>
      <c r="AK50" s="303"/>
      <c r="AL50" s="303"/>
      <c r="AM50" s="297">
        <v>1841</v>
      </c>
      <c r="AN50" s="303"/>
      <c r="AO50" s="308">
        <v>0</v>
      </c>
      <c r="AP50" s="303">
        <v>1841</v>
      </c>
      <c r="AQ50" s="303"/>
      <c r="AR50" s="303"/>
      <c r="AS50" s="305">
        <v>0</v>
      </c>
      <c r="AT50" s="303"/>
      <c r="AU50" s="308">
        <v>0</v>
      </c>
      <c r="AV50" s="303">
        <v>0</v>
      </c>
      <c r="AW50" s="303"/>
      <c r="AX50" s="303"/>
      <c r="AY50" s="305">
        <v>0</v>
      </c>
      <c r="AZ50" s="303"/>
      <c r="BA50" s="308">
        <v>0</v>
      </c>
      <c r="BB50" s="303">
        <v>0</v>
      </c>
      <c r="BC50" s="303"/>
      <c r="BD50" s="303"/>
      <c r="BE50" s="297">
        <v>96</v>
      </c>
      <c r="BF50" s="303"/>
      <c r="BG50" s="308">
        <v>0</v>
      </c>
      <c r="BH50" s="303">
        <v>96</v>
      </c>
      <c r="BI50" s="303"/>
      <c r="BJ50" s="303"/>
      <c r="BK50" s="297">
        <v>0</v>
      </c>
      <c r="BL50" s="303"/>
      <c r="BM50" s="308">
        <v>0</v>
      </c>
      <c r="BN50" s="303">
        <v>0</v>
      </c>
      <c r="BO50" s="303"/>
      <c r="BP50" s="303"/>
      <c r="BQ50" s="297">
        <v>0</v>
      </c>
      <c r="BR50" s="303"/>
      <c r="BS50" s="308">
        <v>0</v>
      </c>
      <c r="BT50" s="303">
        <v>0</v>
      </c>
      <c r="BU50" s="303"/>
      <c r="BV50" s="303"/>
    </row>
    <row r="51" spans="1:74" ht="38.25">
      <c r="A51" s="299" t="s">
        <v>299</v>
      </c>
      <c r="B51" s="298" t="s">
        <v>926</v>
      </c>
      <c r="C51" s="297">
        <v>0</v>
      </c>
      <c r="D51" s="297"/>
      <c r="E51" s="308">
        <v>0</v>
      </c>
      <c r="F51" s="297">
        <v>0</v>
      </c>
      <c r="G51" s="297">
        <v>0</v>
      </c>
      <c r="H51" s="297">
        <v>0</v>
      </c>
      <c r="I51" s="297">
        <v>0</v>
      </c>
      <c r="J51" s="297"/>
      <c r="K51" s="308">
        <v>0</v>
      </c>
      <c r="L51" s="297">
        <v>0</v>
      </c>
      <c r="M51" s="297">
        <v>0</v>
      </c>
      <c r="N51" s="297">
        <v>0</v>
      </c>
      <c r="O51" s="297">
        <v>0</v>
      </c>
      <c r="P51" s="303"/>
      <c r="Q51" s="308">
        <v>0</v>
      </c>
      <c r="R51" s="303">
        <v>0</v>
      </c>
      <c r="S51" s="303">
        <v>0</v>
      </c>
      <c r="T51" s="303"/>
      <c r="U51" s="297">
        <v>0</v>
      </c>
      <c r="V51" s="303"/>
      <c r="W51" s="308">
        <v>0</v>
      </c>
      <c r="X51" s="297">
        <v>0</v>
      </c>
      <c r="Y51" s="297">
        <v>0</v>
      </c>
      <c r="Z51" s="297"/>
      <c r="AA51" s="297">
        <v>0</v>
      </c>
      <c r="AB51" s="297"/>
      <c r="AC51" s="308">
        <v>0</v>
      </c>
      <c r="AD51" s="303">
        <v>0</v>
      </c>
      <c r="AE51" s="303">
        <v>0</v>
      </c>
      <c r="AF51" s="303"/>
      <c r="AG51" s="297">
        <v>0</v>
      </c>
      <c r="AH51" s="303"/>
      <c r="AI51" s="308">
        <v>0</v>
      </c>
      <c r="AJ51" s="303">
        <v>0</v>
      </c>
      <c r="AK51" s="303">
        <v>0</v>
      </c>
      <c r="AL51" s="303"/>
      <c r="AM51" s="297">
        <v>0</v>
      </c>
      <c r="AN51" s="303"/>
      <c r="AO51" s="308">
        <v>0</v>
      </c>
      <c r="AP51" s="303">
        <v>0</v>
      </c>
      <c r="AQ51" s="303">
        <v>0</v>
      </c>
      <c r="AR51" s="303"/>
      <c r="AS51" s="305">
        <v>0</v>
      </c>
      <c r="AT51" s="303"/>
      <c r="AU51" s="308">
        <v>0</v>
      </c>
      <c r="AV51" s="303">
        <v>0</v>
      </c>
      <c r="AW51" s="303">
        <v>0</v>
      </c>
      <c r="AX51" s="303"/>
      <c r="AY51" s="305">
        <v>0</v>
      </c>
      <c r="AZ51" s="303"/>
      <c r="BA51" s="308">
        <v>0</v>
      </c>
      <c r="BB51" s="303">
        <v>0</v>
      </c>
      <c r="BC51" s="303">
        <v>0</v>
      </c>
      <c r="BD51" s="303"/>
      <c r="BE51" s="297">
        <v>0</v>
      </c>
      <c r="BF51" s="303"/>
      <c r="BG51" s="308">
        <v>0</v>
      </c>
      <c r="BH51" s="303">
        <v>0</v>
      </c>
      <c r="BI51" s="303">
        <v>0</v>
      </c>
      <c r="BJ51" s="303"/>
      <c r="BK51" s="297">
        <v>0</v>
      </c>
      <c r="BL51" s="303"/>
      <c r="BM51" s="308">
        <v>0</v>
      </c>
      <c r="BN51" s="303">
        <v>0</v>
      </c>
      <c r="BO51" s="303">
        <v>0</v>
      </c>
      <c r="BP51" s="303"/>
      <c r="BQ51" s="297">
        <v>0</v>
      </c>
      <c r="BR51" s="303"/>
      <c r="BS51" s="308">
        <v>0</v>
      </c>
      <c r="BT51" s="303">
        <v>0</v>
      </c>
      <c r="BU51" s="303">
        <v>0</v>
      </c>
      <c r="BV51" s="303">
        <v>0</v>
      </c>
    </row>
    <row r="52" spans="1:74" ht="38.25">
      <c r="A52" s="299" t="s">
        <v>927</v>
      </c>
      <c r="B52" s="298" t="s">
        <v>928</v>
      </c>
      <c r="C52" s="297">
        <v>7111</v>
      </c>
      <c r="D52" s="297"/>
      <c r="E52" s="308"/>
      <c r="F52" s="297"/>
      <c r="G52" s="297">
        <v>0</v>
      </c>
      <c r="H52" s="297">
        <v>7111</v>
      </c>
      <c r="I52" s="297">
        <v>7111</v>
      </c>
      <c r="J52" s="297"/>
      <c r="K52" s="308">
        <v>0</v>
      </c>
      <c r="L52" s="297"/>
      <c r="M52" s="297">
        <v>0</v>
      </c>
      <c r="N52" s="297">
        <v>7111</v>
      </c>
      <c r="O52" s="297">
        <v>0</v>
      </c>
      <c r="P52" s="303"/>
      <c r="Q52" s="308">
        <v>0</v>
      </c>
      <c r="R52" s="303"/>
      <c r="S52" s="303"/>
      <c r="T52" s="303">
        <v>0</v>
      </c>
      <c r="U52" s="297">
        <v>3126</v>
      </c>
      <c r="V52" s="303"/>
      <c r="W52" s="308">
        <v>0</v>
      </c>
      <c r="X52" s="297"/>
      <c r="Y52" s="297"/>
      <c r="Z52" s="297">
        <v>3126</v>
      </c>
      <c r="AA52" s="297">
        <v>1867</v>
      </c>
      <c r="AB52" s="297"/>
      <c r="AC52" s="308">
        <v>0</v>
      </c>
      <c r="AD52" s="303"/>
      <c r="AE52" s="303"/>
      <c r="AF52" s="303">
        <v>1867</v>
      </c>
      <c r="AG52" s="297"/>
      <c r="AH52" s="303"/>
      <c r="AI52" s="308">
        <v>0</v>
      </c>
      <c r="AJ52" s="303"/>
      <c r="AK52" s="303"/>
      <c r="AL52" s="303">
        <v>0</v>
      </c>
      <c r="AM52" s="297">
        <v>0</v>
      </c>
      <c r="AN52" s="303"/>
      <c r="AO52" s="308">
        <v>0</v>
      </c>
      <c r="AP52" s="303"/>
      <c r="AQ52" s="303"/>
      <c r="AR52" s="303">
        <v>0</v>
      </c>
      <c r="AS52" s="297">
        <v>1371</v>
      </c>
      <c r="AT52" s="303"/>
      <c r="AU52" s="308">
        <v>0</v>
      </c>
      <c r="AV52" s="303"/>
      <c r="AW52" s="303"/>
      <c r="AX52" s="303">
        <v>1371</v>
      </c>
      <c r="AY52" s="305">
        <v>0</v>
      </c>
      <c r="AZ52" s="303"/>
      <c r="BA52" s="308">
        <v>0</v>
      </c>
      <c r="BB52" s="303"/>
      <c r="BC52" s="303"/>
      <c r="BD52" s="303">
        <v>0</v>
      </c>
      <c r="BE52" s="297">
        <v>747</v>
      </c>
      <c r="BF52" s="303"/>
      <c r="BG52" s="308">
        <v>0</v>
      </c>
      <c r="BH52" s="303"/>
      <c r="BI52" s="303"/>
      <c r="BJ52" s="303">
        <v>747</v>
      </c>
      <c r="BK52" s="297">
        <v>0</v>
      </c>
      <c r="BL52" s="303"/>
      <c r="BM52" s="308">
        <v>0</v>
      </c>
      <c r="BN52" s="303"/>
      <c r="BO52" s="303">
        <v>0</v>
      </c>
      <c r="BP52" s="303">
        <v>0</v>
      </c>
      <c r="BQ52" s="297">
        <v>0</v>
      </c>
      <c r="BR52" s="303"/>
      <c r="BS52" s="308">
        <v>0</v>
      </c>
      <c r="BT52" s="303"/>
      <c r="BU52" s="303"/>
      <c r="BV52" s="303">
        <v>0</v>
      </c>
    </row>
    <row r="53" spans="1:74" ht="38.25">
      <c r="A53" s="299" t="s">
        <v>929</v>
      </c>
      <c r="B53" s="298" t="s">
        <v>930</v>
      </c>
      <c r="C53" s="297"/>
      <c r="D53" s="297"/>
      <c r="E53" s="308"/>
      <c r="F53" s="297"/>
      <c r="G53" s="297"/>
      <c r="H53" s="297"/>
      <c r="I53" s="297">
        <v>12952</v>
      </c>
      <c r="J53" s="297"/>
      <c r="K53" s="308"/>
      <c r="L53" s="297"/>
      <c r="M53" s="297"/>
      <c r="N53" s="297">
        <v>12952</v>
      </c>
      <c r="O53" s="297">
        <v>0</v>
      </c>
      <c r="P53" s="303"/>
      <c r="Q53" s="308"/>
      <c r="R53" s="303"/>
      <c r="S53" s="303"/>
      <c r="T53" s="303">
        <v>0</v>
      </c>
      <c r="U53" s="297">
        <v>2454</v>
      </c>
      <c r="V53" s="303"/>
      <c r="W53" s="308"/>
      <c r="X53" s="297"/>
      <c r="Y53" s="297"/>
      <c r="Z53" s="297">
        <v>2454</v>
      </c>
      <c r="AA53" s="297">
        <v>0</v>
      </c>
      <c r="AB53" s="297"/>
      <c r="AC53" s="308"/>
      <c r="AD53" s="303"/>
      <c r="AE53" s="303"/>
      <c r="AF53" s="303">
        <v>0</v>
      </c>
      <c r="AG53" s="297"/>
      <c r="AH53" s="303"/>
      <c r="AI53" s="308"/>
      <c r="AJ53" s="303"/>
      <c r="AK53" s="303"/>
      <c r="AL53" s="303"/>
      <c r="AM53" s="297">
        <v>1771</v>
      </c>
      <c r="AN53" s="303"/>
      <c r="AO53" s="308"/>
      <c r="AP53" s="303"/>
      <c r="AQ53" s="303"/>
      <c r="AR53" s="303">
        <v>1771</v>
      </c>
      <c r="AS53" s="297"/>
      <c r="AT53" s="303"/>
      <c r="AU53" s="308"/>
      <c r="AV53" s="303"/>
      <c r="AW53" s="303"/>
      <c r="AX53" s="303"/>
      <c r="AY53" s="297">
        <v>50</v>
      </c>
      <c r="AZ53" s="303"/>
      <c r="BA53" s="308"/>
      <c r="BB53" s="303"/>
      <c r="BC53" s="303"/>
      <c r="BD53" s="303">
        <v>50</v>
      </c>
      <c r="BE53" s="297">
        <v>0</v>
      </c>
      <c r="BF53" s="303"/>
      <c r="BG53" s="308"/>
      <c r="BH53" s="303"/>
      <c r="BI53" s="303"/>
      <c r="BJ53" s="303">
        <v>0</v>
      </c>
      <c r="BK53" s="297">
        <v>4703</v>
      </c>
      <c r="BL53" s="303"/>
      <c r="BM53" s="308"/>
      <c r="BN53" s="303"/>
      <c r="BO53" s="303">
        <v>0</v>
      </c>
      <c r="BP53" s="303">
        <v>4703</v>
      </c>
      <c r="BQ53" s="297">
        <v>3974</v>
      </c>
      <c r="BR53" s="303"/>
      <c r="BS53" s="308"/>
      <c r="BT53" s="303"/>
      <c r="BU53" s="303"/>
      <c r="BV53" s="303">
        <v>3974</v>
      </c>
    </row>
    <row r="54" spans="1:74">
      <c r="A54" s="297" t="s">
        <v>45</v>
      </c>
      <c r="B54" s="321" t="s">
        <v>931</v>
      </c>
      <c r="C54" s="297">
        <v>2934669</v>
      </c>
      <c r="D54" s="297">
        <v>2729881</v>
      </c>
      <c r="E54" s="297">
        <v>104.16633914527984</v>
      </c>
      <c r="F54" s="297">
        <v>42717</v>
      </c>
      <c r="G54" s="297">
        <v>56974</v>
      </c>
      <c r="H54" s="297">
        <v>105097</v>
      </c>
      <c r="I54" s="297">
        <v>2972734</v>
      </c>
      <c r="J54" s="297">
        <v>2767667</v>
      </c>
      <c r="K54" s="308">
        <v>101.38416289940844</v>
      </c>
      <c r="L54" s="297">
        <v>42717</v>
      </c>
      <c r="M54" s="297">
        <v>56974</v>
      </c>
      <c r="N54" s="297">
        <v>105376</v>
      </c>
      <c r="O54" s="297">
        <v>639000</v>
      </c>
      <c r="P54" s="297">
        <v>591912</v>
      </c>
      <c r="Q54" s="308">
        <v>103.79486244259309</v>
      </c>
      <c r="R54" s="297">
        <v>20513</v>
      </c>
      <c r="S54" s="297">
        <v>11095</v>
      </c>
      <c r="T54" s="297">
        <v>15480</v>
      </c>
      <c r="U54" s="297">
        <v>334758</v>
      </c>
      <c r="V54" s="297">
        <v>295796</v>
      </c>
      <c r="W54" s="308">
        <v>93.98076513704919</v>
      </c>
      <c r="X54" s="297">
        <v>11869</v>
      </c>
      <c r="Y54" s="297">
        <v>3698</v>
      </c>
      <c r="Z54" s="297">
        <v>23395</v>
      </c>
      <c r="AA54" s="297">
        <v>258543</v>
      </c>
      <c r="AB54" s="297">
        <v>230969</v>
      </c>
      <c r="AC54" s="308">
        <v>100.40777112650035</v>
      </c>
      <c r="AD54" s="297">
        <v>8113</v>
      </c>
      <c r="AE54" s="297">
        <v>5051</v>
      </c>
      <c r="AF54" s="297">
        <v>14410</v>
      </c>
      <c r="AG54" s="297">
        <v>292720</v>
      </c>
      <c r="AH54" s="297">
        <v>291766</v>
      </c>
      <c r="AI54" s="308">
        <v>103.91082144701463</v>
      </c>
      <c r="AJ54" s="297">
        <v>-6578</v>
      </c>
      <c r="AK54" s="297">
        <v>4389</v>
      </c>
      <c r="AL54" s="297">
        <v>3143</v>
      </c>
      <c r="AM54" s="297">
        <v>293913</v>
      </c>
      <c r="AN54" s="297">
        <v>268948</v>
      </c>
      <c r="AO54" s="308">
        <v>99.68421052631578</v>
      </c>
      <c r="AP54" s="297">
        <v>1374</v>
      </c>
      <c r="AQ54" s="297">
        <v>9150</v>
      </c>
      <c r="AR54" s="297">
        <v>14441</v>
      </c>
      <c r="AS54" s="297">
        <v>286172</v>
      </c>
      <c r="AT54" s="297">
        <v>269613</v>
      </c>
      <c r="AU54" s="308">
        <v>100.59323267033054</v>
      </c>
      <c r="AV54" s="297">
        <v>4387</v>
      </c>
      <c r="AW54" s="297">
        <v>-1039</v>
      </c>
      <c r="AX54" s="297">
        <v>13211</v>
      </c>
      <c r="AY54" s="297">
        <v>85136</v>
      </c>
      <c r="AZ54" s="297">
        <v>80949</v>
      </c>
      <c r="BA54" s="308">
        <v>98.606458528741797</v>
      </c>
      <c r="BB54" s="297">
        <v>-4331</v>
      </c>
      <c r="BC54" s="297">
        <v>7011</v>
      </c>
      <c r="BD54" s="297">
        <v>1507</v>
      </c>
      <c r="BE54" s="297">
        <v>202134</v>
      </c>
      <c r="BF54" s="297">
        <v>188313</v>
      </c>
      <c r="BG54" s="308">
        <v>103.10385230284049</v>
      </c>
      <c r="BH54" s="297">
        <v>4585</v>
      </c>
      <c r="BI54" s="297">
        <v>1587</v>
      </c>
      <c r="BJ54" s="297">
        <v>7649</v>
      </c>
      <c r="BK54" s="297">
        <v>317197</v>
      </c>
      <c r="BL54" s="297">
        <v>317801</v>
      </c>
      <c r="BM54" s="308">
        <v>108.72165223549213</v>
      </c>
      <c r="BN54" s="297">
        <v>-3042</v>
      </c>
      <c r="BO54" s="297">
        <v>8143</v>
      </c>
      <c r="BP54" s="297">
        <v>-5705</v>
      </c>
      <c r="BQ54" s="297">
        <v>263161</v>
      </c>
      <c r="BR54" s="297">
        <v>231600</v>
      </c>
      <c r="BS54" s="308">
        <v>96.828409689530332</v>
      </c>
      <c r="BT54" s="297">
        <v>5827</v>
      </c>
      <c r="BU54" s="297">
        <v>7889</v>
      </c>
      <c r="BV54" s="297">
        <v>17845</v>
      </c>
    </row>
    <row r="55" spans="1:74" ht="38.25">
      <c r="A55" s="316"/>
      <c r="B55" s="319" t="s">
        <v>932</v>
      </c>
      <c r="C55" s="305">
        <v>2729881</v>
      </c>
      <c r="D55" s="305">
        <v>2729881</v>
      </c>
      <c r="E55" s="306">
        <v>104.16633914527984</v>
      </c>
      <c r="F55" s="305">
        <v>0</v>
      </c>
      <c r="G55" s="305"/>
      <c r="H55" s="305"/>
      <c r="I55" s="305">
        <v>2767667</v>
      </c>
      <c r="J55" s="305">
        <v>2767667</v>
      </c>
      <c r="K55" s="306">
        <v>101.38416289940844</v>
      </c>
      <c r="L55" s="305">
        <v>0</v>
      </c>
      <c r="M55" s="305"/>
      <c r="N55" s="305"/>
      <c r="O55" s="305">
        <v>591912</v>
      </c>
      <c r="P55" s="305">
        <v>591912</v>
      </c>
      <c r="Q55" s="306">
        <v>103.79486244259309</v>
      </c>
      <c r="R55" s="305"/>
      <c r="S55" s="305"/>
      <c r="T55" s="305"/>
      <c r="U55" s="305">
        <v>295796</v>
      </c>
      <c r="V55" s="305">
        <v>295796</v>
      </c>
      <c r="W55" s="306">
        <v>93.98076513704919</v>
      </c>
      <c r="X55" s="305"/>
      <c r="Y55" s="305"/>
      <c r="Z55" s="305"/>
      <c r="AA55" s="305">
        <v>230969</v>
      </c>
      <c r="AB55" s="305">
        <v>230969</v>
      </c>
      <c r="AC55" s="306">
        <v>100.40777112650035</v>
      </c>
      <c r="AD55" s="305"/>
      <c r="AE55" s="305"/>
      <c r="AF55" s="305"/>
      <c r="AG55" s="305">
        <v>291766</v>
      </c>
      <c r="AH55" s="305">
        <v>291766</v>
      </c>
      <c r="AI55" s="306">
        <v>103.91082144701463</v>
      </c>
      <c r="AJ55" s="305"/>
      <c r="AK55" s="305"/>
      <c r="AL55" s="305"/>
      <c r="AM55" s="305">
        <v>268948</v>
      </c>
      <c r="AN55" s="305">
        <v>268948</v>
      </c>
      <c r="AO55" s="306">
        <v>99.68421052631578</v>
      </c>
      <c r="AP55" s="305"/>
      <c r="AQ55" s="305"/>
      <c r="AR55" s="305"/>
      <c r="AS55" s="305">
        <v>269613</v>
      </c>
      <c r="AT55" s="305">
        <v>269613</v>
      </c>
      <c r="AU55" s="306">
        <v>100.59323267033054</v>
      </c>
      <c r="AV55" s="305"/>
      <c r="AW55" s="305"/>
      <c r="AX55" s="305"/>
      <c r="AY55" s="305">
        <v>80949</v>
      </c>
      <c r="AZ55" s="305">
        <v>80949</v>
      </c>
      <c r="BA55" s="306">
        <v>98.606458528741797</v>
      </c>
      <c r="BB55" s="305"/>
      <c r="BC55" s="305"/>
      <c r="BD55" s="305"/>
      <c r="BE55" s="305">
        <v>188313</v>
      </c>
      <c r="BF55" s="305">
        <v>188313</v>
      </c>
      <c r="BG55" s="306">
        <v>103.10385230284049</v>
      </c>
      <c r="BH55" s="305"/>
      <c r="BI55" s="305"/>
      <c r="BJ55" s="305"/>
      <c r="BK55" s="305">
        <v>317801</v>
      </c>
      <c r="BL55" s="305">
        <v>317801</v>
      </c>
      <c r="BM55" s="306">
        <v>108.72165223549213</v>
      </c>
      <c r="BN55" s="305"/>
      <c r="BO55" s="305"/>
      <c r="BP55" s="305"/>
      <c r="BQ55" s="305">
        <v>231600</v>
      </c>
      <c r="BR55" s="305">
        <v>231600</v>
      </c>
      <c r="BS55" s="306">
        <v>96.828409689530332</v>
      </c>
      <c r="BT55" s="305"/>
      <c r="BU55" s="305"/>
      <c r="BV55" s="305"/>
    </row>
    <row r="56" spans="1:74">
      <c r="A56" s="299" t="s">
        <v>26</v>
      </c>
      <c r="B56" s="321" t="s">
        <v>933</v>
      </c>
      <c r="C56" s="297">
        <v>205656</v>
      </c>
      <c r="D56" s="308">
        <v>205656</v>
      </c>
      <c r="E56" s="308">
        <v>138.72336406990942</v>
      </c>
      <c r="F56" s="297">
        <v>0</v>
      </c>
      <c r="G56" s="297"/>
      <c r="H56" s="297"/>
      <c r="I56" s="297">
        <v>252687</v>
      </c>
      <c r="J56" s="297">
        <v>252687</v>
      </c>
      <c r="K56" s="308">
        <v>122.86877115182635</v>
      </c>
      <c r="L56" s="297">
        <v>0</v>
      </c>
      <c r="M56" s="297"/>
      <c r="N56" s="297"/>
      <c r="O56" s="297">
        <v>86810</v>
      </c>
      <c r="P56" s="297">
        <v>86810</v>
      </c>
      <c r="Q56" s="308">
        <v>133.94537879956795</v>
      </c>
      <c r="R56" s="297"/>
      <c r="S56" s="297"/>
      <c r="T56" s="297"/>
      <c r="U56" s="297">
        <v>16705</v>
      </c>
      <c r="V56" s="297">
        <v>16705</v>
      </c>
      <c r="W56" s="308">
        <v>57.553832902670109</v>
      </c>
      <c r="X56" s="297"/>
      <c r="Y56" s="297"/>
      <c r="Z56" s="297"/>
      <c r="AA56" s="297">
        <v>10451</v>
      </c>
      <c r="AB56" s="297">
        <v>10451</v>
      </c>
      <c r="AC56" s="308">
        <v>100</v>
      </c>
      <c r="AD56" s="297"/>
      <c r="AE56" s="297"/>
      <c r="AF56" s="297"/>
      <c r="AG56" s="297">
        <v>31156</v>
      </c>
      <c r="AH56" s="297">
        <v>31156</v>
      </c>
      <c r="AI56" s="308">
        <v>94.058688564183072</v>
      </c>
      <c r="AJ56" s="297"/>
      <c r="AK56" s="297"/>
      <c r="AL56" s="297"/>
      <c r="AM56" s="297">
        <v>15950</v>
      </c>
      <c r="AN56" s="297">
        <v>15950</v>
      </c>
      <c r="AO56" s="308">
        <v>119.83471074380165</v>
      </c>
      <c r="AP56" s="297"/>
      <c r="AQ56" s="297"/>
      <c r="AR56" s="297"/>
      <c r="AS56" s="297">
        <v>10472</v>
      </c>
      <c r="AT56" s="297">
        <v>10472</v>
      </c>
      <c r="AU56" s="308">
        <v>88.805970149253739</v>
      </c>
      <c r="AV56" s="297"/>
      <c r="AW56" s="297"/>
      <c r="AX56" s="297"/>
      <c r="AY56" s="297">
        <v>10326</v>
      </c>
      <c r="AZ56" s="297">
        <v>10326</v>
      </c>
      <c r="BA56" s="308">
        <v>120.54634601914546</v>
      </c>
      <c r="BB56" s="297"/>
      <c r="BC56" s="297"/>
      <c r="BD56" s="297"/>
      <c r="BE56" s="297">
        <v>6764</v>
      </c>
      <c r="BF56" s="297">
        <v>6764</v>
      </c>
      <c r="BG56" s="308">
        <v>111.30492019088365</v>
      </c>
      <c r="BH56" s="297"/>
      <c r="BI56" s="297"/>
      <c r="BJ56" s="297"/>
      <c r="BK56" s="297">
        <v>56023</v>
      </c>
      <c r="BL56" s="297">
        <v>56023</v>
      </c>
      <c r="BM56" s="308">
        <v>269.04384574749076</v>
      </c>
      <c r="BN56" s="297"/>
      <c r="BO56" s="297"/>
      <c r="BP56" s="297"/>
      <c r="BQ56" s="297">
        <v>8030</v>
      </c>
      <c r="BR56" s="297">
        <v>8030</v>
      </c>
      <c r="BS56" s="308">
        <v>104.58452722063036</v>
      </c>
      <c r="BT56" s="297"/>
      <c r="BU56" s="297"/>
      <c r="BV56" s="297"/>
    </row>
    <row r="57" spans="1:74">
      <c r="A57" s="300" t="s">
        <v>61</v>
      </c>
      <c r="B57" s="322" t="s">
        <v>934</v>
      </c>
      <c r="C57" s="305">
        <v>80520</v>
      </c>
      <c r="D57" s="305">
        <v>80520</v>
      </c>
      <c r="E57" s="306">
        <v>102.16070137153153</v>
      </c>
      <c r="F57" s="305">
        <v>0</v>
      </c>
      <c r="G57" s="305"/>
      <c r="H57" s="305"/>
      <c r="I57" s="305">
        <v>81791</v>
      </c>
      <c r="J57" s="305">
        <v>81791</v>
      </c>
      <c r="K57" s="306">
        <v>101.57848981619473</v>
      </c>
      <c r="L57" s="305">
        <v>0</v>
      </c>
      <c r="M57" s="305"/>
      <c r="N57" s="305"/>
      <c r="O57" s="305">
        <v>16410</v>
      </c>
      <c r="P57" s="312">
        <v>16410</v>
      </c>
      <c r="Q57" s="306">
        <v>100</v>
      </c>
      <c r="R57" s="312"/>
      <c r="S57" s="312"/>
      <c r="T57" s="312"/>
      <c r="U57" s="305">
        <v>7025</v>
      </c>
      <c r="V57" s="312">
        <v>7025</v>
      </c>
      <c r="W57" s="306">
        <v>100</v>
      </c>
      <c r="X57" s="305"/>
      <c r="Y57" s="305"/>
      <c r="Z57" s="305"/>
      <c r="AA57" s="305">
        <v>7371</v>
      </c>
      <c r="AB57" s="305">
        <v>7371</v>
      </c>
      <c r="AC57" s="306">
        <v>100</v>
      </c>
      <c r="AD57" s="312"/>
      <c r="AE57" s="312"/>
      <c r="AF57" s="312"/>
      <c r="AG57" s="305">
        <v>7396</v>
      </c>
      <c r="AH57" s="312">
        <v>7396</v>
      </c>
      <c r="AI57" s="306">
        <v>109.99405116002379</v>
      </c>
      <c r="AJ57" s="312"/>
      <c r="AK57" s="312"/>
      <c r="AL57" s="312"/>
      <c r="AM57" s="305">
        <v>8030</v>
      </c>
      <c r="AN57" s="312">
        <v>8030</v>
      </c>
      <c r="AO57" s="306">
        <v>100</v>
      </c>
      <c r="AP57" s="312"/>
      <c r="AQ57" s="312"/>
      <c r="AR57" s="312"/>
      <c r="AS57" s="305">
        <v>7832</v>
      </c>
      <c r="AT57" s="312">
        <v>7832</v>
      </c>
      <c r="AU57" s="306">
        <v>100</v>
      </c>
      <c r="AV57" s="312"/>
      <c r="AW57" s="312"/>
      <c r="AX57" s="312"/>
      <c r="AY57" s="305">
        <v>5926</v>
      </c>
      <c r="AZ57" s="312">
        <v>5926</v>
      </c>
      <c r="BA57" s="306">
        <v>100</v>
      </c>
      <c r="BB57" s="312"/>
      <c r="BC57" s="312"/>
      <c r="BD57" s="312"/>
      <c r="BE57" s="305">
        <v>6588</v>
      </c>
      <c r="BF57" s="312">
        <v>6588</v>
      </c>
      <c r="BG57" s="306">
        <v>110.00166972783435</v>
      </c>
      <c r="BH57" s="312"/>
      <c r="BI57" s="312"/>
      <c r="BJ57" s="312"/>
      <c r="BK57" s="305">
        <v>7623</v>
      </c>
      <c r="BL57" s="312">
        <v>7623</v>
      </c>
      <c r="BM57" s="306">
        <v>100</v>
      </c>
      <c r="BN57" s="312"/>
      <c r="BO57" s="312"/>
      <c r="BP57" s="312"/>
      <c r="BQ57" s="305">
        <v>7590</v>
      </c>
      <c r="BR57" s="312">
        <v>7590</v>
      </c>
      <c r="BS57" s="306">
        <v>100</v>
      </c>
      <c r="BT57" s="312"/>
      <c r="BU57" s="312"/>
      <c r="BV57" s="312"/>
    </row>
    <row r="58" spans="1:74">
      <c r="A58" s="300" t="s">
        <v>81</v>
      </c>
      <c r="B58" s="322" t="s">
        <v>835</v>
      </c>
      <c r="C58" s="305">
        <v>125136</v>
      </c>
      <c r="D58" s="305">
        <v>125136</v>
      </c>
      <c r="E58" s="306">
        <v>180.22813688212929</v>
      </c>
      <c r="F58" s="305">
        <v>0</v>
      </c>
      <c r="G58" s="305"/>
      <c r="H58" s="305"/>
      <c r="I58" s="305">
        <v>170896</v>
      </c>
      <c r="J58" s="305">
        <v>170896</v>
      </c>
      <c r="K58" s="306">
        <v>136.56821378340365</v>
      </c>
      <c r="L58" s="305">
        <v>0</v>
      </c>
      <c r="M58" s="305"/>
      <c r="N58" s="305"/>
      <c r="O58" s="305">
        <v>70400</v>
      </c>
      <c r="P58" s="305">
        <v>70400</v>
      </c>
      <c r="Q58" s="306">
        <v>145.45454545454547</v>
      </c>
      <c r="R58" s="305"/>
      <c r="S58" s="305"/>
      <c r="T58" s="305"/>
      <c r="U58" s="305">
        <v>9680</v>
      </c>
      <c r="V58" s="305">
        <v>9680</v>
      </c>
      <c r="W58" s="306">
        <v>44</v>
      </c>
      <c r="X58" s="305"/>
      <c r="Y58" s="305"/>
      <c r="Z58" s="305"/>
      <c r="AA58" s="305">
        <v>3080</v>
      </c>
      <c r="AB58" s="305">
        <v>3080</v>
      </c>
      <c r="AC58" s="306">
        <v>100</v>
      </c>
      <c r="AD58" s="305"/>
      <c r="AE58" s="305"/>
      <c r="AF58" s="305"/>
      <c r="AG58" s="305">
        <v>23760</v>
      </c>
      <c r="AH58" s="305">
        <v>23760</v>
      </c>
      <c r="AI58" s="306">
        <v>90</v>
      </c>
      <c r="AJ58" s="305"/>
      <c r="AK58" s="305"/>
      <c r="AL58" s="305"/>
      <c r="AM58" s="305">
        <v>7920</v>
      </c>
      <c r="AN58" s="305">
        <v>7920</v>
      </c>
      <c r="AO58" s="306">
        <v>150</v>
      </c>
      <c r="AP58" s="305"/>
      <c r="AQ58" s="305"/>
      <c r="AR58" s="305"/>
      <c r="AS58" s="305">
        <v>2640</v>
      </c>
      <c r="AT58" s="305">
        <v>2640</v>
      </c>
      <c r="AU58" s="306">
        <v>66.666666666666657</v>
      </c>
      <c r="AV58" s="305"/>
      <c r="AW58" s="305"/>
      <c r="AX58" s="305"/>
      <c r="AY58" s="305">
        <v>4400</v>
      </c>
      <c r="AZ58" s="305">
        <v>4400</v>
      </c>
      <c r="BA58" s="306">
        <v>166.66666666666669</v>
      </c>
      <c r="BB58" s="305"/>
      <c r="BC58" s="305"/>
      <c r="BD58" s="305"/>
      <c r="BE58" s="305">
        <v>176</v>
      </c>
      <c r="BF58" s="305">
        <v>176</v>
      </c>
      <c r="BG58" s="306">
        <v>200</v>
      </c>
      <c r="BH58" s="305"/>
      <c r="BI58" s="305"/>
      <c r="BJ58" s="305"/>
      <c r="BK58" s="305">
        <v>48400</v>
      </c>
      <c r="BL58" s="305">
        <v>48400</v>
      </c>
      <c r="BM58" s="306">
        <v>366.66666666666663</v>
      </c>
      <c r="BN58" s="305"/>
      <c r="BO58" s="305"/>
      <c r="BP58" s="305"/>
      <c r="BQ58" s="305">
        <v>440</v>
      </c>
      <c r="BR58" s="305">
        <v>440</v>
      </c>
      <c r="BS58" s="306">
        <v>500</v>
      </c>
      <c r="BT58" s="305"/>
      <c r="BU58" s="305"/>
      <c r="BV58" s="305"/>
    </row>
    <row r="59" spans="1:74">
      <c r="A59" s="299" t="s">
        <v>49</v>
      </c>
      <c r="B59" s="321" t="s">
        <v>58</v>
      </c>
      <c r="C59" s="297">
        <v>2670328.1</v>
      </c>
      <c r="D59" s="297">
        <v>2398875.1</v>
      </c>
      <c r="E59" s="308">
        <v>100.73030544412873</v>
      </c>
      <c r="F59" s="297">
        <v>36554</v>
      </c>
      <c r="G59" s="297">
        <v>99694</v>
      </c>
      <c r="H59" s="297">
        <v>135205</v>
      </c>
      <c r="I59" s="297">
        <v>2660487</v>
      </c>
      <c r="J59" s="297">
        <v>2389034</v>
      </c>
      <c r="K59" s="308">
        <v>99.589761884643352</v>
      </c>
      <c r="L59" s="297">
        <v>36554</v>
      </c>
      <c r="M59" s="297">
        <v>99694</v>
      </c>
      <c r="N59" s="297">
        <v>135205</v>
      </c>
      <c r="O59" s="297">
        <v>539390</v>
      </c>
      <c r="P59" s="297">
        <v>484774</v>
      </c>
      <c r="Q59" s="308">
        <v>99.690711897309768</v>
      </c>
      <c r="R59" s="297">
        <v>10034</v>
      </c>
      <c r="S59" s="297">
        <v>18452</v>
      </c>
      <c r="T59" s="297">
        <v>26130</v>
      </c>
      <c r="U59" s="297">
        <v>311363</v>
      </c>
      <c r="V59" s="297">
        <v>272658</v>
      </c>
      <c r="W59" s="308">
        <v>98.60727860575966</v>
      </c>
      <c r="X59" s="297">
        <v>8796</v>
      </c>
      <c r="Y59" s="297">
        <v>12094</v>
      </c>
      <c r="Z59" s="297">
        <v>17815</v>
      </c>
      <c r="AA59" s="297">
        <v>242912</v>
      </c>
      <c r="AB59" s="297">
        <v>213400</v>
      </c>
      <c r="AC59" s="308">
        <v>99.993439980507375</v>
      </c>
      <c r="AD59" s="297">
        <v>6231</v>
      </c>
      <c r="AE59" s="297">
        <v>9806</v>
      </c>
      <c r="AF59" s="297">
        <v>13475</v>
      </c>
      <c r="AG59" s="297">
        <v>255724</v>
      </c>
      <c r="AH59" s="297">
        <v>243873</v>
      </c>
      <c r="AI59" s="308">
        <v>102.58229786231669</v>
      </c>
      <c r="AJ59" s="297">
        <v>-8757</v>
      </c>
      <c r="AK59" s="297">
        <v>8246</v>
      </c>
      <c r="AL59" s="297">
        <v>12362</v>
      </c>
      <c r="AM59" s="297">
        <v>272083</v>
      </c>
      <c r="AN59" s="297">
        <v>249750</v>
      </c>
      <c r="AO59" s="308">
        <v>99.307728705997434</v>
      </c>
      <c r="AP59" s="297">
        <v>-467</v>
      </c>
      <c r="AQ59" s="297">
        <v>9426</v>
      </c>
      <c r="AR59" s="297">
        <v>13374</v>
      </c>
      <c r="AS59" s="297">
        <v>269970</v>
      </c>
      <c r="AT59" s="297">
        <v>240673</v>
      </c>
      <c r="AU59" s="308">
        <v>100.60402628454864</v>
      </c>
      <c r="AV59" s="297">
        <v>6624</v>
      </c>
      <c r="AW59" s="297">
        <v>9378</v>
      </c>
      <c r="AX59" s="297">
        <v>13295</v>
      </c>
      <c r="AY59" s="297">
        <v>73020</v>
      </c>
      <c r="AZ59" s="297">
        <v>65443</v>
      </c>
      <c r="BA59" s="308">
        <v>95.729943930920783</v>
      </c>
      <c r="BB59" s="297">
        <v>-3359</v>
      </c>
      <c r="BC59" s="297">
        <v>7856</v>
      </c>
      <c r="BD59" s="297">
        <v>3080</v>
      </c>
      <c r="BE59" s="297">
        <v>191330</v>
      </c>
      <c r="BF59" s="297">
        <v>170272</v>
      </c>
      <c r="BG59" s="308">
        <v>101.24330334580006</v>
      </c>
      <c r="BH59" s="297">
        <v>4489</v>
      </c>
      <c r="BI59" s="297">
        <v>6826</v>
      </c>
      <c r="BJ59" s="297">
        <v>9743</v>
      </c>
      <c r="BK59" s="297">
        <v>254834</v>
      </c>
      <c r="BL59" s="297">
        <v>228250</v>
      </c>
      <c r="BM59" s="308">
        <v>97.608224321446428</v>
      </c>
      <c r="BN59" s="297">
        <v>6365</v>
      </c>
      <c r="BO59" s="297">
        <v>8211</v>
      </c>
      <c r="BP59" s="297">
        <v>12008</v>
      </c>
      <c r="BQ59" s="297">
        <v>249861</v>
      </c>
      <c r="BR59" s="297">
        <v>219941</v>
      </c>
      <c r="BS59" s="308">
        <v>98.260325686331456</v>
      </c>
      <c r="BT59" s="297">
        <v>6598</v>
      </c>
      <c r="BU59" s="297">
        <v>9399</v>
      </c>
      <c r="BV59" s="297">
        <v>13923</v>
      </c>
    </row>
    <row r="60" spans="1:74">
      <c r="A60" s="299" t="s">
        <v>120</v>
      </c>
      <c r="B60" s="298" t="s">
        <v>935</v>
      </c>
      <c r="C60" s="297">
        <v>1548417</v>
      </c>
      <c r="D60" s="297">
        <v>1405502</v>
      </c>
      <c r="E60" s="308">
        <v>100.62133856616049</v>
      </c>
      <c r="F60" s="297">
        <v>43412</v>
      </c>
      <c r="G60" s="297">
        <v>51330</v>
      </c>
      <c r="H60" s="297">
        <v>48173</v>
      </c>
      <c r="I60" s="297">
        <v>1544542</v>
      </c>
      <c r="J60" s="297">
        <v>1401627</v>
      </c>
      <c r="K60" s="308">
        <v>99.724297795378448</v>
      </c>
      <c r="L60" s="297">
        <v>43412</v>
      </c>
      <c r="M60" s="297">
        <v>51330</v>
      </c>
      <c r="N60" s="297">
        <v>48173</v>
      </c>
      <c r="O60" s="297">
        <v>302122</v>
      </c>
      <c r="P60" s="297">
        <v>275000</v>
      </c>
      <c r="Q60" s="308">
        <v>100</v>
      </c>
      <c r="R60" s="297">
        <v>8396</v>
      </c>
      <c r="S60" s="297">
        <v>9505</v>
      </c>
      <c r="T60" s="297">
        <v>9221</v>
      </c>
      <c r="U60" s="297">
        <v>200110</v>
      </c>
      <c r="V60" s="297">
        <v>180760</v>
      </c>
      <c r="W60" s="308">
        <v>99.237982300107603</v>
      </c>
      <c r="X60" s="297">
        <v>6812</v>
      </c>
      <c r="Y60" s="297">
        <v>6226</v>
      </c>
      <c r="Z60" s="297">
        <v>6312</v>
      </c>
      <c r="AA60" s="297">
        <v>152757</v>
      </c>
      <c r="AB60" s="297">
        <v>137853</v>
      </c>
      <c r="AC60" s="308">
        <v>99.476828933885614</v>
      </c>
      <c r="AD60" s="297">
        <v>5056</v>
      </c>
      <c r="AE60" s="297">
        <v>5048</v>
      </c>
      <c r="AF60" s="297">
        <v>4800</v>
      </c>
      <c r="AG60" s="297">
        <v>152018</v>
      </c>
      <c r="AH60" s="297">
        <v>140181</v>
      </c>
      <c r="AI60" s="308">
        <v>101.8934988660813</v>
      </c>
      <c r="AJ60" s="297">
        <v>3179</v>
      </c>
      <c r="AK60" s="297">
        <v>4245</v>
      </c>
      <c r="AL60" s="297">
        <v>4413</v>
      </c>
      <c r="AM60" s="297">
        <v>162362</v>
      </c>
      <c r="AN60" s="297">
        <v>148421</v>
      </c>
      <c r="AO60" s="308">
        <v>100</v>
      </c>
      <c r="AP60" s="297">
        <v>4323</v>
      </c>
      <c r="AQ60" s="297">
        <v>4853</v>
      </c>
      <c r="AR60" s="297">
        <v>4765</v>
      </c>
      <c r="AS60" s="297">
        <v>158972</v>
      </c>
      <c r="AT60" s="297">
        <v>145326</v>
      </c>
      <c r="AU60" s="308">
        <v>100.47219706449673</v>
      </c>
      <c r="AV60" s="297">
        <v>4081</v>
      </c>
      <c r="AW60" s="297">
        <v>4828</v>
      </c>
      <c r="AX60" s="297">
        <v>4737</v>
      </c>
      <c r="AY60" s="297">
        <v>29357</v>
      </c>
      <c r="AZ60" s="297">
        <v>23894</v>
      </c>
      <c r="BA60" s="308">
        <v>89.497340624765897</v>
      </c>
      <c r="BB60" s="297">
        <v>238</v>
      </c>
      <c r="BC60" s="297">
        <v>4045</v>
      </c>
      <c r="BD60" s="297">
        <v>1180</v>
      </c>
      <c r="BE60" s="297">
        <v>108771</v>
      </c>
      <c r="BF60" s="297">
        <v>98552</v>
      </c>
      <c r="BG60" s="308">
        <v>100.46075433231397</v>
      </c>
      <c r="BH60" s="297">
        <v>3205</v>
      </c>
      <c r="BI60" s="297">
        <v>3514</v>
      </c>
      <c r="BJ60" s="297">
        <v>3500</v>
      </c>
      <c r="BK60" s="297">
        <v>127439</v>
      </c>
      <c r="BL60" s="297">
        <v>115044</v>
      </c>
      <c r="BM60" s="308">
        <v>97.708549200794963</v>
      </c>
      <c r="BN60" s="297">
        <v>3879</v>
      </c>
      <c r="BO60" s="297">
        <v>4227</v>
      </c>
      <c r="BP60" s="297">
        <v>4289</v>
      </c>
      <c r="BQ60" s="297">
        <v>150634</v>
      </c>
      <c r="BR60" s="297">
        <v>136596</v>
      </c>
      <c r="BS60" s="308">
        <v>100</v>
      </c>
      <c r="BT60" s="297">
        <v>4243</v>
      </c>
      <c r="BU60" s="297">
        <v>4839</v>
      </c>
      <c r="BV60" s="297">
        <v>4956</v>
      </c>
    </row>
    <row r="61" spans="1:74">
      <c r="A61" s="299" t="s">
        <v>126</v>
      </c>
      <c r="B61" s="323" t="s">
        <v>936</v>
      </c>
      <c r="C61" s="297">
        <v>66252</v>
      </c>
      <c r="D61" s="297">
        <v>66252</v>
      </c>
      <c r="E61" s="308">
        <v>100.33621081326669</v>
      </c>
      <c r="F61" s="297">
        <v>0</v>
      </c>
      <c r="G61" s="297"/>
      <c r="H61" s="297"/>
      <c r="I61" s="297">
        <v>66529</v>
      </c>
      <c r="J61" s="297">
        <v>66529</v>
      </c>
      <c r="K61" s="308">
        <v>100.41810058564269</v>
      </c>
      <c r="L61" s="297">
        <v>0</v>
      </c>
      <c r="M61" s="297"/>
      <c r="N61" s="297"/>
      <c r="O61" s="297">
        <v>50160</v>
      </c>
      <c r="P61" s="297">
        <v>50160</v>
      </c>
      <c r="Q61" s="308">
        <v>100</v>
      </c>
      <c r="R61" s="297"/>
      <c r="S61" s="297"/>
      <c r="T61" s="297"/>
      <c r="U61" s="297">
        <v>3555</v>
      </c>
      <c r="V61" s="297">
        <v>3555</v>
      </c>
      <c r="W61" s="308">
        <v>100</v>
      </c>
      <c r="X61" s="297"/>
      <c r="Y61" s="297"/>
      <c r="Z61" s="297"/>
      <c r="AA61" s="297">
        <v>2291</v>
      </c>
      <c r="AB61" s="297">
        <v>2291</v>
      </c>
      <c r="AC61" s="308">
        <v>100</v>
      </c>
      <c r="AD61" s="297"/>
      <c r="AE61" s="297"/>
      <c r="AF61" s="297"/>
      <c r="AG61" s="297">
        <v>3046</v>
      </c>
      <c r="AH61" s="297">
        <v>3046</v>
      </c>
      <c r="AI61" s="308">
        <v>110.00361141206211</v>
      </c>
      <c r="AJ61" s="297"/>
      <c r="AK61" s="297"/>
      <c r="AL61" s="297"/>
      <c r="AM61" s="297">
        <v>1812</v>
      </c>
      <c r="AN61" s="297">
        <v>1812</v>
      </c>
      <c r="AO61" s="308">
        <v>100</v>
      </c>
      <c r="AP61" s="297"/>
      <c r="AQ61" s="297"/>
      <c r="AR61" s="297"/>
      <c r="AS61" s="297">
        <v>2007</v>
      </c>
      <c r="AT61" s="297">
        <v>2007</v>
      </c>
      <c r="AU61" s="308">
        <v>100</v>
      </c>
      <c r="AV61" s="297"/>
      <c r="AW61" s="297"/>
      <c r="AX61" s="297"/>
      <c r="AY61" s="297">
        <v>285</v>
      </c>
      <c r="AZ61" s="297">
        <v>285</v>
      </c>
      <c r="BA61" s="308">
        <v>100</v>
      </c>
      <c r="BB61" s="297"/>
      <c r="BC61" s="297"/>
      <c r="BD61" s="297"/>
      <c r="BE61" s="297">
        <v>1024</v>
      </c>
      <c r="BF61" s="297">
        <v>1024</v>
      </c>
      <c r="BG61" s="308">
        <v>100</v>
      </c>
      <c r="BH61" s="297"/>
      <c r="BI61" s="297"/>
      <c r="BJ61" s="297"/>
      <c r="BK61" s="297">
        <v>1330</v>
      </c>
      <c r="BL61" s="297">
        <v>1330</v>
      </c>
      <c r="BM61" s="308">
        <v>100</v>
      </c>
      <c r="BN61" s="297"/>
      <c r="BO61" s="297"/>
      <c r="BP61" s="297"/>
      <c r="BQ61" s="297">
        <v>1019</v>
      </c>
      <c r="BR61" s="297">
        <v>1019</v>
      </c>
      <c r="BS61" s="308">
        <v>100</v>
      </c>
      <c r="BT61" s="297"/>
      <c r="BU61" s="297"/>
      <c r="BV61" s="297"/>
    </row>
    <row r="62" spans="1:74">
      <c r="A62" s="299" t="s">
        <v>705</v>
      </c>
      <c r="B62" s="323" t="s">
        <v>843</v>
      </c>
      <c r="C62" s="297">
        <v>1500</v>
      </c>
      <c r="D62" s="297">
        <v>1500</v>
      </c>
      <c r="E62" s="308">
        <v>100</v>
      </c>
      <c r="F62" s="297">
        <v>0</v>
      </c>
      <c r="G62" s="297"/>
      <c r="H62" s="297"/>
      <c r="I62" s="297">
        <v>1500</v>
      </c>
      <c r="J62" s="297">
        <v>1500</v>
      </c>
      <c r="K62" s="308">
        <v>100</v>
      </c>
      <c r="L62" s="297">
        <v>0</v>
      </c>
      <c r="M62" s="297"/>
      <c r="N62" s="297"/>
      <c r="O62" s="297">
        <v>150</v>
      </c>
      <c r="P62" s="297">
        <v>150</v>
      </c>
      <c r="Q62" s="308">
        <v>100</v>
      </c>
      <c r="R62" s="297">
        <v>0</v>
      </c>
      <c r="S62" s="297"/>
      <c r="T62" s="297"/>
      <c r="U62" s="297">
        <v>150</v>
      </c>
      <c r="V62" s="297">
        <v>150</v>
      </c>
      <c r="W62" s="308">
        <v>100</v>
      </c>
      <c r="X62" s="297">
        <v>0</v>
      </c>
      <c r="Y62" s="297"/>
      <c r="Z62" s="297"/>
      <c r="AA62" s="297">
        <v>150</v>
      </c>
      <c r="AB62" s="297">
        <v>150</v>
      </c>
      <c r="AC62" s="308">
        <v>100</v>
      </c>
      <c r="AD62" s="297">
        <v>0</v>
      </c>
      <c r="AE62" s="297"/>
      <c r="AF62" s="297"/>
      <c r="AG62" s="297">
        <v>150</v>
      </c>
      <c r="AH62" s="297">
        <v>150</v>
      </c>
      <c r="AI62" s="308">
        <v>100</v>
      </c>
      <c r="AJ62" s="297">
        <v>0</v>
      </c>
      <c r="AK62" s="297"/>
      <c r="AL62" s="297"/>
      <c r="AM62" s="297">
        <v>150</v>
      </c>
      <c r="AN62" s="297">
        <v>150</v>
      </c>
      <c r="AO62" s="308">
        <v>100</v>
      </c>
      <c r="AP62" s="297">
        <v>0</v>
      </c>
      <c r="AQ62" s="297"/>
      <c r="AR62" s="297"/>
      <c r="AS62" s="297">
        <v>150</v>
      </c>
      <c r="AT62" s="297">
        <v>150</v>
      </c>
      <c r="AU62" s="308">
        <v>100</v>
      </c>
      <c r="AV62" s="297">
        <v>0</v>
      </c>
      <c r="AW62" s="297"/>
      <c r="AX62" s="297"/>
      <c r="AY62" s="297">
        <v>150</v>
      </c>
      <c r="AZ62" s="297">
        <v>150</v>
      </c>
      <c r="BA62" s="308">
        <v>100</v>
      </c>
      <c r="BB62" s="297">
        <v>0</v>
      </c>
      <c r="BC62" s="297"/>
      <c r="BD62" s="297"/>
      <c r="BE62" s="297">
        <v>150</v>
      </c>
      <c r="BF62" s="297">
        <v>150</v>
      </c>
      <c r="BG62" s="308">
        <v>100</v>
      </c>
      <c r="BH62" s="297">
        <v>0</v>
      </c>
      <c r="BI62" s="297"/>
      <c r="BJ62" s="297"/>
      <c r="BK62" s="297">
        <v>150</v>
      </c>
      <c r="BL62" s="297">
        <v>150</v>
      </c>
      <c r="BM62" s="308">
        <v>100</v>
      </c>
      <c r="BN62" s="297">
        <v>0</v>
      </c>
      <c r="BO62" s="297"/>
      <c r="BP62" s="297"/>
      <c r="BQ62" s="297">
        <v>150</v>
      </c>
      <c r="BR62" s="297">
        <v>150</v>
      </c>
      <c r="BS62" s="308">
        <v>100</v>
      </c>
      <c r="BT62" s="297">
        <v>0</v>
      </c>
      <c r="BU62" s="297"/>
      <c r="BV62" s="297"/>
    </row>
    <row r="63" spans="1:74" ht="25.5">
      <c r="A63" s="299" t="s">
        <v>845</v>
      </c>
      <c r="B63" s="298" t="s">
        <v>937</v>
      </c>
      <c r="C63" s="297">
        <v>1083357.1000000001</v>
      </c>
      <c r="D63" s="297">
        <v>925621.1</v>
      </c>
      <c r="E63" s="308">
        <v>100.92583385125336</v>
      </c>
      <c r="F63" s="297">
        <v>22340</v>
      </c>
      <c r="G63" s="297">
        <v>48364</v>
      </c>
      <c r="H63" s="297">
        <v>87032</v>
      </c>
      <c r="I63" s="297">
        <v>1077114</v>
      </c>
      <c r="J63" s="297">
        <v>919378</v>
      </c>
      <c r="K63" s="308">
        <v>99.325523154128618</v>
      </c>
      <c r="L63" s="297">
        <v>22340</v>
      </c>
      <c r="M63" s="297">
        <v>48364</v>
      </c>
      <c r="N63" s="297">
        <v>87032</v>
      </c>
      <c r="O63" s="297">
        <v>188438</v>
      </c>
      <c r="P63" s="297">
        <v>159464</v>
      </c>
      <c r="Q63" s="308">
        <v>99.065652800556634</v>
      </c>
      <c r="R63" s="297">
        <v>3118</v>
      </c>
      <c r="S63" s="297">
        <v>8947</v>
      </c>
      <c r="T63" s="297">
        <v>16909</v>
      </c>
      <c r="U63" s="297">
        <v>107998</v>
      </c>
      <c r="V63" s="297">
        <v>88193</v>
      </c>
      <c r="W63" s="308">
        <v>97.283136251323683</v>
      </c>
      <c r="X63" s="297">
        <v>2434</v>
      </c>
      <c r="Y63" s="297">
        <v>5868</v>
      </c>
      <c r="Z63" s="297">
        <v>11503</v>
      </c>
      <c r="AA63" s="297">
        <v>89057</v>
      </c>
      <c r="AB63" s="297">
        <v>73106</v>
      </c>
      <c r="AC63" s="308">
        <v>100.98211202431106</v>
      </c>
      <c r="AD63" s="297">
        <v>2518</v>
      </c>
      <c r="AE63" s="297">
        <v>4758</v>
      </c>
      <c r="AF63" s="297">
        <v>8675</v>
      </c>
      <c r="AG63" s="297">
        <v>114292</v>
      </c>
      <c r="AH63" s="297">
        <v>100496</v>
      </c>
      <c r="AI63" s="308">
        <v>103.34947911846071</v>
      </c>
      <c r="AJ63" s="297">
        <v>1846</v>
      </c>
      <c r="AK63" s="297">
        <v>4001</v>
      </c>
      <c r="AL63" s="297">
        <v>7949</v>
      </c>
      <c r="AM63" s="297">
        <v>115259</v>
      </c>
      <c r="AN63" s="297">
        <v>99367</v>
      </c>
      <c r="AO63" s="308">
        <v>98.278078885943742</v>
      </c>
      <c r="AP63" s="297">
        <v>2710</v>
      </c>
      <c r="AQ63" s="297">
        <v>4573</v>
      </c>
      <c r="AR63" s="297">
        <v>8609</v>
      </c>
      <c r="AS63" s="297">
        <v>108437</v>
      </c>
      <c r="AT63" s="297">
        <v>93190</v>
      </c>
      <c r="AU63" s="308">
        <v>100.8244254987666</v>
      </c>
      <c r="AV63" s="297">
        <v>2139</v>
      </c>
      <c r="AW63" s="297">
        <v>4550</v>
      </c>
      <c r="AX63" s="297">
        <v>8558</v>
      </c>
      <c r="AY63" s="297">
        <v>47814</v>
      </c>
      <c r="AZ63" s="297">
        <v>41114</v>
      </c>
      <c r="BA63" s="308">
        <v>99.720828249949676</v>
      </c>
      <c r="BB63" s="297">
        <v>989</v>
      </c>
      <c r="BC63" s="297">
        <v>3811</v>
      </c>
      <c r="BD63" s="297">
        <v>1900</v>
      </c>
      <c r="BE63" s="297">
        <v>81846</v>
      </c>
      <c r="BF63" s="297">
        <v>70546</v>
      </c>
      <c r="BG63" s="308">
        <v>102.37856821513054</v>
      </c>
      <c r="BH63" s="297">
        <v>1745</v>
      </c>
      <c r="BI63" s="297">
        <v>3312</v>
      </c>
      <c r="BJ63" s="297">
        <v>6243</v>
      </c>
      <c r="BK63" s="297">
        <v>125915</v>
      </c>
      <c r="BL63" s="297">
        <v>111726</v>
      </c>
      <c r="BM63" s="308">
        <v>97.47428481691837</v>
      </c>
      <c r="BN63" s="297">
        <v>2486</v>
      </c>
      <c r="BO63" s="297">
        <v>3984</v>
      </c>
      <c r="BP63" s="297">
        <v>7719</v>
      </c>
      <c r="BQ63" s="297">
        <v>98058</v>
      </c>
      <c r="BR63" s="297">
        <v>82176</v>
      </c>
      <c r="BS63" s="308">
        <v>95.475775531544087</v>
      </c>
      <c r="BT63" s="297">
        <v>2355</v>
      </c>
      <c r="BU63" s="297">
        <v>4560</v>
      </c>
      <c r="BV63" s="297">
        <v>8967</v>
      </c>
    </row>
    <row r="64" spans="1:74">
      <c r="A64" s="300" t="s">
        <v>64</v>
      </c>
      <c r="B64" s="312" t="s">
        <v>938</v>
      </c>
      <c r="C64" s="305">
        <v>925621.1</v>
      </c>
      <c r="D64" s="305">
        <v>925621.1</v>
      </c>
      <c r="E64" s="306">
        <v>101.6719134446397</v>
      </c>
      <c r="F64" s="305">
        <v>0</v>
      </c>
      <c r="G64" s="305"/>
      <c r="H64" s="305"/>
      <c r="I64" s="305">
        <v>919378</v>
      </c>
      <c r="J64" s="305">
        <v>919378</v>
      </c>
      <c r="K64" s="306">
        <v>99.325523154128618</v>
      </c>
      <c r="L64" s="305">
        <v>0</v>
      </c>
      <c r="M64" s="305"/>
      <c r="N64" s="305"/>
      <c r="O64" s="305">
        <v>159464</v>
      </c>
      <c r="P64" s="305">
        <v>159464</v>
      </c>
      <c r="Q64" s="306">
        <v>99.065652800556634</v>
      </c>
      <c r="R64" s="305"/>
      <c r="S64" s="305"/>
      <c r="T64" s="305"/>
      <c r="U64" s="305">
        <v>88193</v>
      </c>
      <c r="V64" s="305">
        <v>88193</v>
      </c>
      <c r="W64" s="306">
        <v>97.283136251323683</v>
      </c>
      <c r="X64" s="305"/>
      <c r="Y64" s="305"/>
      <c r="Z64" s="305"/>
      <c r="AA64" s="305">
        <v>73106</v>
      </c>
      <c r="AB64" s="305">
        <v>73106</v>
      </c>
      <c r="AC64" s="306">
        <v>100.98211202431106</v>
      </c>
      <c r="AD64" s="305"/>
      <c r="AE64" s="305"/>
      <c r="AF64" s="305"/>
      <c r="AG64" s="305">
        <v>100496</v>
      </c>
      <c r="AH64" s="305">
        <v>100496</v>
      </c>
      <c r="AI64" s="306">
        <v>103.34947911846071</v>
      </c>
      <c r="AJ64" s="305"/>
      <c r="AK64" s="305"/>
      <c r="AL64" s="305"/>
      <c r="AM64" s="305">
        <v>99367</v>
      </c>
      <c r="AN64" s="305">
        <v>99367</v>
      </c>
      <c r="AO64" s="306">
        <v>98.278078885943742</v>
      </c>
      <c r="AP64" s="305"/>
      <c r="AQ64" s="305"/>
      <c r="AR64" s="305"/>
      <c r="AS64" s="305">
        <v>93190</v>
      </c>
      <c r="AT64" s="305">
        <v>93190</v>
      </c>
      <c r="AU64" s="306">
        <v>100.8244254987666</v>
      </c>
      <c r="AV64" s="305"/>
      <c r="AW64" s="305"/>
      <c r="AX64" s="305"/>
      <c r="AY64" s="305">
        <v>41114</v>
      </c>
      <c r="AZ64" s="305">
        <v>41114</v>
      </c>
      <c r="BA64" s="306">
        <v>99.720828249949676</v>
      </c>
      <c r="BB64" s="305"/>
      <c r="BC64" s="305"/>
      <c r="BD64" s="305"/>
      <c r="BE64" s="305">
        <v>70546</v>
      </c>
      <c r="BF64" s="305">
        <v>70546</v>
      </c>
      <c r="BG64" s="306">
        <v>102.37856821513054</v>
      </c>
      <c r="BH64" s="305"/>
      <c r="BI64" s="305"/>
      <c r="BJ64" s="305"/>
      <c r="BK64" s="305">
        <v>111726</v>
      </c>
      <c r="BL64" s="305">
        <v>111726</v>
      </c>
      <c r="BM64" s="306">
        <v>97.47428481691837</v>
      </c>
      <c r="BN64" s="305"/>
      <c r="BO64" s="305"/>
      <c r="BP64" s="305"/>
      <c r="BQ64" s="305">
        <v>82176</v>
      </c>
      <c r="BR64" s="305">
        <v>82176</v>
      </c>
      <c r="BS64" s="306">
        <v>95.475775531544087</v>
      </c>
      <c r="BT64" s="305"/>
      <c r="BU64" s="305"/>
      <c r="BV64" s="305"/>
    </row>
    <row r="65" spans="1:74" ht="25.5">
      <c r="A65" s="324" t="s">
        <v>939</v>
      </c>
      <c r="B65" s="325" t="s">
        <v>915</v>
      </c>
      <c r="C65" s="297">
        <v>-29198</v>
      </c>
      <c r="D65" s="338">
        <v>0</v>
      </c>
      <c r="E65" s="339">
        <v>0</v>
      </c>
      <c r="F65" s="338">
        <v>-29198</v>
      </c>
      <c r="G65" s="338"/>
      <c r="H65" s="338"/>
      <c r="I65" s="297">
        <v>-29198</v>
      </c>
      <c r="J65" s="338">
        <v>0</v>
      </c>
      <c r="K65" s="339">
        <v>0</v>
      </c>
      <c r="L65" s="338">
        <v>-29198</v>
      </c>
      <c r="M65" s="338"/>
      <c r="N65" s="338"/>
      <c r="O65" s="338">
        <v>-1480</v>
      </c>
      <c r="P65" s="338"/>
      <c r="Q65" s="339">
        <v>0</v>
      </c>
      <c r="R65" s="338">
        <v>-1480</v>
      </c>
      <c r="S65" s="338"/>
      <c r="T65" s="338"/>
      <c r="U65" s="338">
        <v>-450</v>
      </c>
      <c r="V65" s="338"/>
      <c r="W65" s="339">
        <v>0</v>
      </c>
      <c r="X65" s="338">
        <v>-450</v>
      </c>
      <c r="Y65" s="338"/>
      <c r="Z65" s="338"/>
      <c r="AA65" s="338">
        <v>-1343</v>
      </c>
      <c r="AB65" s="338"/>
      <c r="AC65" s="339">
        <v>0</v>
      </c>
      <c r="AD65" s="338">
        <v>-1343</v>
      </c>
      <c r="AE65" s="338"/>
      <c r="AF65" s="338"/>
      <c r="AG65" s="338">
        <v>-13782</v>
      </c>
      <c r="AH65" s="338"/>
      <c r="AI65" s="339">
        <v>0</v>
      </c>
      <c r="AJ65" s="338">
        <v>-13782</v>
      </c>
      <c r="AK65" s="338"/>
      <c r="AL65" s="338"/>
      <c r="AM65" s="338">
        <v>-7500</v>
      </c>
      <c r="AN65" s="338"/>
      <c r="AO65" s="339">
        <v>0</v>
      </c>
      <c r="AP65" s="338">
        <v>-7500</v>
      </c>
      <c r="AQ65" s="338"/>
      <c r="AR65" s="338"/>
      <c r="AS65" s="338">
        <v>404</v>
      </c>
      <c r="AT65" s="338"/>
      <c r="AU65" s="339">
        <v>0</v>
      </c>
      <c r="AV65" s="338">
        <v>404</v>
      </c>
      <c r="AW65" s="338"/>
      <c r="AX65" s="338"/>
      <c r="AY65" s="338">
        <v>-4586</v>
      </c>
      <c r="AZ65" s="338"/>
      <c r="BA65" s="339">
        <v>0</v>
      </c>
      <c r="BB65" s="338">
        <v>-4586</v>
      </c>
      <c r="BC65" s="338"/>
      <c r="BD65" s="338"/>
      <c r="BE65" s="338">
        <v>-461</v>
      </c>
      <c r="BF65" s="338"/>
      <c r="BG65" s="339">
        <v>0</v>
      </c>
      <c r="BH65" s="338">
        <v>-461</v>
      </c>
      <c r="BI65" s="338"/>
      <c r="BJ65" s="338"/>
      <c r="BK65" s="338">
        <v>0</v>
      </c>
      <c r="BL65" s="338"/>
      <c r="BM65" s="339">
        <v>0</v>
      </c>
      <c r="BN65" s="338"/>
      <c r="BO65" s="338"/>
      <c r="BP65" s="338"/>
      <c r="BQ65" s="338">
        <v>0</v>
      </c>
      <c r="BR65" s="338"/>
      <c r="BS65" s="339">
        <v>0</v>
      </c>
      <c r="BT65" s="338">
        <v>0</v>
      </c>
      <c r="BU65" s="338"/>
      <c r="BV65" s="338"/>
    </row>
    <row r="66" spans="1:74">
      <c r="A66" s="326"/>
      <c r="B66" s="327" t="s">
        <v>940</v>
      </c>
      <c r="C66" s="305">
        <v>-22427</v>
      </c>
      <c r="D66" s="340"/>
      <c r="E66" s="341">
        <v>0</v>
      </c>
      <c r="F66" s="340">
        <v>-22427</v>
      </c>
      <c r="G66" s="340"/>
      <c r="H66" s="340"/>
      <c r="I66" s="305">
        <v>-22427</v>
      </c>
      <c r="J66" s="340"/>
      <c r="K66" s="341">
        <v>0</v>
      </c>
      <c r="L66" s="340">
        <v>-22427</v>
      </c>
      <c r="M66" s="340"/>
      <c r="N66" s="340"/>
      <c r="O66" s="340">
        <v>-1480</v>
      </c>
      <c r="P66" s="340"/>
      <c r="Q66" s="341">
        <v>0</v>
      </c>
      <c r="R66" s="340">
        <v>-1480</v>
      </c>
      <c r="S66" s="340"/>
      <c r="T66" s="340"/>
      <c r="U66" s="340">
        <v>-450</v>
      </c>
      <c r="V66" s="340"/>
      <c r="W66" s="341">
        <v>0</v>
      </c>
      <c r="X66" s="340">
        <v>-450</v>
      </c>
      <c r="Y66" s="340"/>
      <c r="Z66" s="340"/>
      <c r="AA66" s="340">
        <v>-1053</v>
      </c>
      <c r="AB66" s="340"/>
      <c r="AC66" s="341">
        <v>0</v>
      </c>
      <c r="AD66" s="340">
        <v>-1053</v>
      </c>
      <c r="AE66" s="340"/>
      <c r="AF66" s="340"/>
      <c r="AG66" s="340">
        <v>-11432</v>
      </c>
      <c r="AH66" s="340"/>
      <c r="AI66" s="341">
        <v>0</v>
      </c>
      <c r="AJ66" s="340">
        <v>-11432</v>
      </c>
      <c r="AK66" s="340"/>
      <c r="AL66" s="340"/>
      <c r="AM66" s="340">
        <v>-6380</v>
      </c>
      <c r="AN66" s="340"/>
      <c r="AO66" s="341">
        <v>0</v>
      </c>
      <c r="AP66" s="340">
        <v>-6380</v>
      </c>
      <c r="AQ66" s="340"/>
      <c r="AR66" s="340"/>
      <c r="AS66" s="340">
        <v>404</v>
      </c>
      <c r="AT66" s="340"/>
      <c r="AU66" s="341">
        <v>0</v>
      </c>
      <c r="AV66" s="340">
        <v>404</v>
      </c>
      <c r="AW66" s="340"/>
      <c r="AX66" s="340"/>
      <c r="AY66" s="340">
        <v>-1575</v>
      </c>
      <c r="AZ66" s="340"/>
      <c r="BA66" s="341">
        <v>0</v>
      </c>
      <c r="BB66" s="340">
        <v>-1575</v>
      </c>
      <c r="BC66" s="340"/>
      <c r="BD66" s="340"/>
      <c r="BE66" s="340">
        <v>-461</v>
      </c>
      <c r="BF66" s="340"/>
      <c r="BG66" s="341">
        <v>0</v>
      </c>
      <c r="BH66" s="340">
        <v>-461</v>
      </c>
      <c r="BI66" s="340"/>
      <c r="BJ66" s="340"/>
      <c r="BK66" s="340">
        <v>0</v>
      </c>
      <c r="BL66" s="340"/>
      <c r="BM66" s="341">
        <v>0</v>
      </c>
      <c r="BN66" s="340"/>
      <c r="BO66" s="340"/>
      <c r="BP66" s="340"/>
      <c r="BQ66" s="340">
        <v>0</v>
      </c>
      <c r="BR66" s="340"/>
      <c r="BS66" s="341">
        <v>0</v>
      </c>
      <c r="BT66" s="340"/>
      <c r="BU66" s="340"/>
      <c r="BV66" s="340"/>
    </row>
    <row r="67" spans="1:74">
      <c r="A67" s="328"/>
      <c r="B67" s="329" t="s">
        <v>941</v>
      </c>
      <c r="C67" s="342">
        <v>-6771</v>
      </c>
      <c r="D67" s="343"/>
      <c r="E67" s="344">
        <v>0</v>
      </c>
      <c r="F67" s="343">
        <v>-6771</v>
      </c>
      <c r="G67" s="343"/>
      <c r="H67" s="343"/>
      <c r="I67" s="342">
        <v>-6771</v>
      </c>
      <c r="J67" s="343"/>
      <c r="K67" s="344">
        <v>0</v>
      </c>
      <c r="L67" s="343">
        <v>-6771</v>
      </c>
      <c r="M67" s="343"/>
      <c r="N67" s="343"/>
      <c r="O67" s="343">
        <v>0</v>
      </c>
      <c r="P67" s="343"/>
      <c r="Q67" s="344">
        <v>0</v>
      </c>
      <c r="R67" s="343"/>
      <c r="S67" s="343"/>
      <c r="T67" s="343"/>
      <c r="U67" s="343">
        <v>0</v>
      </c>
      <c r="V67" s="343"/>
      <c r="W67" s="344">
        <v>0</v>
      </c>
      <c r="X67" s="343"/>
      <c r="Y67" s="343"/>
      <c r="Z67" s="343"/>
      <c r="AA67" s="343">
        <v>-290</v>
      </c>
      <c r="AB67" s="343"/>
      <c r="AC67" s="344">
        <v>0</v>
      </c>
      <c r="AD67" s="343">
        <v>-290</v>
      </c>
      <c r="AE67" s="343"/>
      <c r="AF67" s="343"/>
      <c r="AG67" s="343">
        <v>-2350</v>
      </c>
      <c r="AH67" s="343"/>
      <c r="AI67" s="344">
        <v>0</v>
      </c>
      <c r="AJ67" s="343">
        <v>-2350</v>
      </c>
      <c r="AK67" s="343"/>
      <c r="AL67" s="343"/>
      <c r="AM67" s="343">
        <v>-1120</v>
      </c>
      <c r="AN67" s="343"/>
      <c r="AO67" s="344">
        <v>0</v>
      </c>
      <c r="AP67" s="343">
        <v>-1120</v>
      </c>
      <c r="AQ67" s="343"/>
      <c r="AR67" s="343"/>
      <c r="AS67" s="343">
        <v>0</v>
      </c>
      <c r="AT67" s="343"/>
      <c r="AU67" s="344">
        <v>0</v>
      </c>
      <c r="AV67" s="343"/>
      <c r="AW67" s="343"/>
      <c r="AX67" s="343"/>
      <c r="AY67" s="343">
        <v>-3011</v>
      </c>
      <c r="AZ67" s="343"/>
      <c r="BA67" s="344">
        <v>0</v>
      </c>
      <c r="BB67" s="343">
        <v>-3011</v>
      </c>
      <c r="BC67" s="343"/>
      <c r="BD67" s="343"/>
      <c r="BE67" s="343">
        <v>0</v>
      </c>
      <c r="BF67" s="343"/>
      <c r="BG67" s="344">
        <v>0</v>
      </c>
      <c r="BH67" s="343"/>
      <c r="BI67" s="343"/>
      <c r="BJ67" s="343"/>
      <c r="BK67" s="343">
        <v>0</v>
      </c>
      <c r="BL67" s="343"/>
      <c r="BM67" s="344">
        <v>0</v>
      </c>
      <c r="BN67" s="343"/>
      <c r="BO67" s="343"/>
      <c r="BP67" s="343"/>
      <c r="BQ67" s="343">
        <v>0</v>
      </c>
      <c r="BR67" s="343"/>
      <c r="BS67" s="344">
        <v>0</v>
      </c>
      <c r="BT67" s="343"/>
      <c r="BU67" s="343"/>
      <c r="BV67" s="343"/>
    </row>
    <row r="68" spans="1:74">
      <c r="A68" s="299" t="s">
        <v>51</v>
      </c>
      <c r="B68" s="321" t="s">
        <v>652</v>
      </c>
      <c r="C68" s="297">
        <v>58685</v>
      </c>
      <c r="D68" s="297">
        <v>58685</v>
      </c>
      <c r="E68" s="308">
        <v>107.86692399595626</v>
      </c>
      <c r="F68" s="297">
        <v>0</v>
      </c>
      <c r="G68" s="297"/>
      <c r="H68" s="338"/>
      <c r="I68" s="297">
        <v>59560</v>
      </c>
      <c r="J68" s="297">
        <v>59560</v>
      </c>
      <c r="K68" s="308">
        <v>101.49101133168612</v>
      </c>
      <c r="L68" s="297">
        <v>0</v>
      </c>
      <c r="M68" s="297"/>
      <c r="N68" s="338"/>
      <c r="O68" s="338">
        <v>12800</v>
      </c>
      <c r="P68" s="347">
        <v>12800</v>
      </c>
      <c r="Q68" s="308">
        <v>103.64372469635627</v>
      </c>
      <c r="R68" s="347"/>
      <c r="S68" s="347"/>
      <c r="T68" s="348"/>
      <c r="U68" s="338">
        <v>6690</v>
      </c>
      <c r="V68" s="347">
        <v>6690</v>
      </c>
      <c r="W68" s="308">
        <v>95.435092724679023</v>
      </c>
      <c r="X68" s="338"/>
      <c r="Y68" s="338"/>
      <c r="Z68" s="338"/>
      <c r="AA68" s="338">
        <v>5180</v>
      </c>
      <c r="AB68" s="338">
        <v>5180</v>
      </c>
      <c r="AC68" s="308">
        <v>100.3875968992248</v>
      </c>
      <c r="AD68" s="347"/>
      <c r="AE68" s="347"/>
      <c r="AF68" s="348"/>
      <c r="AG68" s="338">
        <v>5840</v>
      </c>
      <c r="AH68" s="347">
        <v>5840</v>
      </c>
      <c r="AI68" s="308">
        <v>101.03806228373702</v>
      </c>
      <c r="AJ68" s="347"/>
      <c r="AK68" s="347"/>
      <c r="AL68" s="348"/>
      <c r="AM68" s="338">
        <v>5880</v>
      </c>
      <c r="AN68" s="347">
        <v>5880</v>
      </c>
      <c r="AO68" s="308">
        <v>100.34129692832765</v>
      </c>
      <c r="AP68" s="347"/>
      <c r="AQ68" s="347"/>
      <c r="AR68" s="348"/>
      <c r="AS68" s="338">
        <v>5730</v>
      </c>
      <c r="AT68" s="347">
        <v>5730</v>
      </c>
      <c r="AU68" s="308">
        <v>100.17482517482517</v>
      </c>
      <c r="AV68" s="347"/>
      <c r="AW68" s="347"/>
      <c r="AX68" s="348"/>
      <c r="AY68" s="338">
        <v>1790</v>
      </c>
      <c r="AZ68" s="347">
        <v>1790</v>
      </c>
      <c r="BA68" s="308">
        <v>103.768115942029</v>
      </c>
      <c r="BB68" s="347"/>
      <c r="BC68" s="347"/>
      <c r="BD68" s="348"/>
      <c r="BE68" s="338">
        <v>4040</v>
      </c>
      <c r="BF68" s="347">
        <v>4040</v>
      </c>
      <c r="BG68" s="308">
        <v>101.2531328320802</v>
      </c>
      <c r="BH68" s="347"/>
      <c r="BI68" s="347"/>
      <c r="BJ68" s="348"/>
      <c r="BK68" s="338">
        <v>6340</v>
      </c>
      <c r="BL68" s="347">
        <v>6340</v>
      </c>
      <c r="BM68" s="308">
        <v>110.26086956521739</v>
      </c>
      <c r="BN68" s="347"/>
      <c r="BO68" s="347"/>
      <c r="BP68" s="348"/>
      <c r="BQ68" s="338">
        <v>5270</v>
      </c>
      <c r="BR68" s="347">
        <v>5270</v>
      </c>
      <c r="BS68" s="308">
        <v>98.68913857677903</v>
      </c>
      <c r="BT68" s="347"/>
      <c r="BU68" s="347"/>
      <c r="BV68" s="347"/>
    </row>
    <row r="69" spans="1:74">
      <c r="A69" s="330"/>
      <c r="B69" s="331" t="s">
        <v>942</v>
      </c>
      <c r="C69" s="330">
        <v>1.999714448205232</v>
      </c>
      <c r="D69" s="330"/>
      <c r="E69" s="330">
        <v>0</v>
      </c>
      <c r="F69" s="330"/>
      <c r="G69" s="330"/>
      <c r="H69" s="330"/>
      <c r="I69" s="330">
        <v>2.0035428666002408</v>
      </c>
      <c r="J69" s="330"/>
      <c r="K69" s="330">
        <v>0</v>
      </c>
      <c r="L69" s="330"/>
      <c r="M69" s="330"/>
      <c r="N69" s="330"/>
      <c r="O69" s="330">
        <v>2.0031298904538342</v>
      </c>
      <c r="P69" s="330"/>
      <c r="Q69" s="330">
        <v>0</v>
      </c>
      <c r="R69" s="330"/>
      <c r="S69" s="330"/>
      <c r="T69" s="330"/>
      <c r="U69" s="330">
        <v>1.9984585879949099</v>
      </c>
      <c r="V69" s="330"/>
      <c r="W69" s="330">
        <v>0</v>
      </c>
      <c r="X69" s="330"/>
      <c r="Y69" s="330"/>
      <c r="Z69" s="330"/>
      <c r="AA69" s="330">
        <v>2.0035351953060032</v>
      </c>
      <c r="AB69" s="330"/>
      <c r="AC69" s="330">
        <v>0</v>
      </c>
      <c r="AD69" s="330"/>
      <c r="AE69" s="330"/>
      <c r="AF69" s="330"/>
      <c r="AG69" s="330">
        <v>1.9950806231210712</v>
      </c>
      <c r="AH69" s="330"/>
      <c r="AI69" s="330">
        <v>0</v>
      </c>
      <c r="AJ69" s="330"/>
      <c r="AK69" s="330"/>
      <c r="AL69" s="330"/>
      <c r="AM69" s="330">
        <v>2.0005920119218956</v>
      </c>
      <c r="AN69" s="330"/>
      <c r="AO69" s="330">
        <v>0</v>
      </c>
      <c r="AP69" s="330"/>
      <c r="AQ69" s="330"/>
      <c r="AR69" s="330"/>
      <c r="AS69" s="330">
        <v>2.0022923276910389</v>
      </c>
      <c r="AT69" s="330"/>
      <c r="AU69" s="330">
        <v>0</v>
      </c>
      <c r="AV69" s="330"/>
      <c r="AW69" s="330"/>
      <c r="AX69" s="330"/>
      <c r="AY69" s="349">
        <v>2.002518323623379</v>
      </c>
      <c r="AZ69" s="330"/>
      <c r="BA69" s="330">
        <v>0</v>
      </c>
      <c r="BB69" s="330"/>
      <c r="BC69" s="330"/>
      <c r="BD69" s="330"/>
      <c r="BE69" s="330">
        <v>1.9986741468530775</v>
      </c>
      <c r="BF69" s="330"/>
      <c r="BG69" s="330">
        <v>0</v>
      </c>
      <c r="BH69" s="330"/>
      <c r="BI69" s="330"/>
      <c r="BJ69" s="330"/>
      <c r="BK69" s="330">
        <v>1.998757869715035</v>
      </c>
      <c r="BL69" s="330"/>
      <c r="BM69" s="330">
        <v>0</v>
      </c>
      <c r="BN69" s="330"/>
      <c r="BO69" s="330"/>
      <c r="BP69" s="330"/>
      <c r="BQ69" s="330">
        <v>2.0025763695988386</v>
      </c>
      <c r="BR69" s="330"/>
      <c r="BS69" s="330">
        <v>0</v>
      </c>
      <c r="BT69" s="330"/>
      <c r="BU69" s="330"/>
      <c r="BV69" s="330"/>
    </row>
    <row r="70" spans="1:74">
      <c r="A70" s="332" t="s">
        <v>142</v>
      </c>
      <c r="B70" s="333" t="s">
        <v>943</v>
      </c>
      <c r="C70" s="297">
        <v>0</v>
      </c>
      <c r="D70" s="297">
        <v>66665</v>
      </c>
      <c r="E70" s="308">
        <v>182.35905572120251</v>
      </c>
      <c r="F70" s="297">
        <v>6163</v>
      </c>
      <c r="G70" s="297">
        <v>-42720</v>
      </c>
      <c r="H70" s="297">
        <v>-30108</v>
      </c>
      <c r="I70" s="297">
        <v>0</v>
      </c>
      <c r="J70" s="297">
        <v>66386</v>
      </c>
      <c r="K70" s="308">
        <v>99.581489537238426</v>
      </c>
      <c r="L70" s="297">
        <v>6163</v>
      </c>
      <c r="M70" s="297">
        <v>-42720</v>
      </c>
      <c r="N70" s="297">
        <v>-29829</v>
      </c>
      <c r="O70" s="297">
        <v>0</v>
      </c>
      <c r="P70" s="297">
        <v>7528</v>
      </c>
      <c r="Q70" s="308">
        <v>110.1712278647739</v>
      </c>
      <c r="R70" s="297">
        <v>10479</v>
      </c>
      <c r="S70" s="297">
        <v>-7357</v>
      </c>
      <c r="T70" s="297">
        <v>-10650</v>
      </c>
      <c r="U70" s="305">
        <v>0</v>
      </c>
      <c r="V70" s="297">
        <v>-257</v>
      </c>
      <c r="W70" s="308">
        <v>-11.697769685935366</v>
      </c>
      <c r="X70" s="297">
        <v>3073</v>
      </c>
      <c r="Y70" s="297">
        <v>-8396</v>
      </c>
      <c r="Z70" s="297">
        <v>5580</v>
      </c>
      <c r="AA70" s="297">
        <v>0</v>
      </c>
      <c r="AB70" s="297">
        <v>1938</v>
      </c>
      <c r="AC70" s="308">
        <v>192.64413518886681</v>
      </c>
      <c r="AD70" s="297">
        <v>1882</v>
      </c>
      <c r="AE70" s="297">
        <v>-4755</v>
      </c>
      <c r="AF70" s="297">
        <v>935</v>
      </c>
      <c r="AG70" s="297">
        <v>0</v>
      </c>
      <c r="AH70" s="297">
        <v>10897</v>
      </c>
      <c r="AI70" s="308">
        <v>262.76826621654209</v>
      </c>
      <c r="AJ70" s="297">
        <v>2179</v>
      </c>
      <c r="AK70" s="297">
        <v>-3857</v>
      </c>
      <c r="AL70" s="297">
        <v>-9219</v>
      </c>
      <c r="AM70" s="297">
        <v>0</v>
      </c>
      <c r="AN70" s="297">
        <v>-2632</v>
      </c>
      <c r="AO70" s="308">
        <v>305.6910569105691</v>
      </c>
      <c r="AP70" s="297">
        <v>1841</v>
      </c>
      <c r="AQ70" s="297">
        <v>-276</v>
      </c>
      <c r="AR70" s="297">
        <v>1067</v>
      </c>
      <c r="AS70" s="297">
        <v>0</v>
      </c>
      <c r="AT70" s="297">
        <v>12738</v>
      </c>
      <c r="AU70" s="308">
        <v>112.89550651422493</v>
      </c>
      <c r="AV70" s="297">
        <v>-2237</v>
      </c>
      <c r="AW70" s="297">
        <v>-10417</v>
      </c>
      <c r="AX70" s="297">
        <v>-84</v>
      </c>
      <c r="AY70" s="297">
        <v>0</v>
      </c>
      <c r="AZ70" s="297">
        <v>3390</v>
      </c>
      <c r="BA70" s="308">
        <v>98.54651162790698</v>
      </c>
      <c r="BB70" s="297">
        <v>-972</v>
      </c>
      <c r="BC70" s="297">
        <v>-845</v>
      </c>
      <c r="BD70" s="297">
        <v>-1573</v>
      </c>
      <c r="BE70" s="297">
        <v>0</v>
      </c>
      <c r="BF70" s="297">
        <v>7237</v>
      </c>
      <c r="BG70" s="308">
        <v>164.62693357597814</v>
      </c>
      <c r="BH70" s="297">
        <v>96</v>
      </c>
      <c r="BI70" s="297">
        <v>-5239</v>
      </c>
      <c r="BJ70" s="297">
        <v>-2094</v>
      </c>
      <c r="BK70" s="297">
        <v>0</v>
      </c>
      <c r="BL70" s="297">
        <v>27188</v>
      </c>
      <c r="BM70" s="308">
        <v>85.252892665642349</v>
      </c>
      <c r="BN70" s="297">
        <v>-9407</v>
      </c>
      <c r="BO70" s="297">
        <v>-68</v>
      </c>
      <c r="BP70" s="297">
        <v>-17713</v>
      </c>
      <c r="BQ70" s="350">
        <v>0</v>
      </c>
      <c r="BR70" s="297">
        <v>-1641</v>
      </c>
      <c r="BS70" s="308">
        <v>-70.338619802828973</v>
      </c>
      <c r="BT70" s="297">
        <v>-771</v>
      </c>
      <c r="BU70" s="297">
        <v>-1510</v>
      </c>
      <c r="BV70" s="297">
        <v>3922</v>
      </c>
    </row>
    <row r="71" spans="1:74">
      <c r="A71" s="334"/>
      <c r="B71" s="335" t="s">
        <v>944</v>
      </c>
      <c r="C71" s="305">
        <v>0</v>
      </c>
      <c r="D71" s="305">
        <v>-6163</v>
      </c>
      <c r="E71" s="306">
        <v>100</v>
      </c>
      <c r="F71" s="305">
        <v>6163</v>
      </c>
      <c r="G71" s="305">
        <v>0</v>
      </c>
      <c r="H71" s="305"/>
      <c r="I71" s="305">
        <v>0</v>
      </c>
      <c r="J71" s="305">
        <v>-6163</v>
      </c>
      <c r="K71" s="306">
        <v>100</v>
      </c>
      <c r="L71" s="305">
        <v>6163</v>
      </c>
      <c r="M71" s="305">
        <v>0</v>
      </c>
      <c r="N71" s="305"/>
      <c r="O71" s="305">
        <v>0</v>
      </c>
      <c r="P71" s="305">
        <v>-10479</v>
      </c>
      <c r="Q71" s="306">
        <v>100</v>
      </c>
      <c r="R71" s="305">
        <v>10479</v>
      </c>
      <c r="S71" s="305"/>
      <c r="T71" s="305"/>
      <c r="U71" s="305">
        <v>0</v>
      </c>
      <c r="V71" s="305">
        <v>-3073</v>
      </c>
      <c r="W71" s="306">
        <v>100</v>
      </c>
      <c r="X71" s="305">
        <v>3073</v>
      </c>
      <c r="Y71" s="305"/>
      <c r="Z71" s="305"/>
      <c r="AA71" s="305">
        <v>0</v>
      </c>
      <c r="AB71" s="305">
        <v>-1882</v>
      </c>
      <c r="AC71" s="306">
        <v>100</v>
      </c>
      <c r="AD71" s="305">
        <v>1882</v>
      </c>
      <c r="AE71" s="305"/>
      <c r="AF71" s="305"/>
      <c r="AG71" s="305">
        <v>0</v>
      </c>
      <c r="AH71" s="305">
        <v>-2179</v>
      </c>
      <c r="AI71" s="306">
        <v>100</v>
      </c>
      <c r="AJ71" s="305">
        <v>2179</v>
      </c>
      <c r="AK71" s="305"/>
      <c r="AL71" s="305"/>
      <c r="AM71" s="305">
        <v>0</v>
      </c>
      <c r="AN71" s="305">
        <v>-1841</v>
      </c>
      <c r="AO71" s="306">
        <v>100</v>
      </c>
      <c r="AP71" s="305">
        <v>1841</v>
      </c>
      <c r="AQ71" s="305"/>
      <c r="AR71" s="305"/>
      <c r="AS71" s="305">
        <v>0</v>
      </c>
      <c r="AT71" s="305">
        <v>2237</v>
      </c>
      <c r="AU71" s="306">
        <v>100</v>
      </c>
      <c r="AV71" s="305">
        <v>-2237</v>
      </c>
      <c r="AW71" s="305"/>
      <c r="AX71" s="305"/>
      <c r="AY71" s="305">
        <v>0</v>
      </c>
      <c r="AZ71" s="305">
        <v>972</v>
      </c>
      <c r="BA71" s="306">
        <v>100</v>
      </c>
      <c r="BB71" s="305">
        <v>-972</v>
      </c>
      <c r="BC71" s="305"/>
      <c r="BD71" s="305"/>
      <c r="BE71" s="305">
        <v>0</v>
      </c>
      <c r="BF71" s="305">
        <v>-96</v>
      </c>
      <c r="BG71" s="306">
        <v>100</v>
      </c>
      <c r="BH71" s="305">
        <v>96</v>
      </c>
      <c r="BI71" s="305"/>
      <c r="BJ71" s="305"/>
      <c r="BK71" s="305">
        <v>0</v>
      </c>
      <c r="BL71" s="305">
        <v>9407</v>
      </c>
      <c r="BM71" s="306">
        <v>100</v>
      </c>
      <c r="BN71" s="305">
        <v>-9407</v>
      </c>
      <c r="BO71" s="305"/>
      <c r="BP71" s="305"/>
      <c r="BQ71" s="351">
        <v>0</v>
      </c>
      <c r="BR71" s="305">
        <v>771</v>
      </c>
      <c r="BS71" s="306">
        <v>100</v>
      </c>
      <c r="BT71" s="305">
        <v>-771</v>
      </c>
      <c r="BU71" s="306"/>
      <c r="BV71" s="306"/>
    </row>
    <row r="72" spans="1:74">
      <c r="A72" s="334"/>
      <c r="B72" s="335" t="s">
        <v>945</v>
      </c>
      <c r="C72" s="305">
        <v>0</v>
      </c>
      <c r="D72" s="305">
        <v>42720</v>
      </c>
      <c r="E72" s="306">
        <v>100</v>
      </c>
      <c r="F72" s="305">
        <v>0</v>
      </c>
      <c r="G72" s="305">
        <v>-42720</v>
      </c>
      <c r="H72" s="305">
        <v>0</v>
      </c>
      <c r="I72" s="305">
        <v>0</v>
      </c>
      <c r="J72" s="305">
        <v>42720</v>
      </c>
      <c r="K72" s="306">
        <v>100</v>
      </c>
      <c r="L72" s="305">
        <v>0</v>
      </c>
      <c r="M72" s="305">
        <v>-42720</v>
      </c>
      <c r="N72" s="305">
        <v>0</v>
      </c>
      <c r="O72" s="305">
        <v>0</v>
      </c>
      <c r="P72" s="305">
        <v>7357</v>
      </c>
      <c r="Q72" s="306">
        <v>100</v>
      </c>
      <c r="R72" s="305"/>
      <c r="S72" s="305">
        <v>-7357</v>
      </c>
      <c r="T72" s="305"/>
      <c r="U72" s="305">
        <v>0</v>
      </c>
      <c r="V72" s="305">
        <v>8396</v>
      </c>
      <c r="W72" s="306">
        <v>100</v>
      </c>
      <c r="X72" s="305"/>
      <c r="Y72" s="305">
        <v>-8396</v>
      </c>
      <c r="Z72" s="305"/>
      <c r="AA72" s="305">
        <v>0</v>
      </c>
      <c r="AB72" s="305">
        <v>4755</v>
      </c>
      <c r="AC72" s="306">
        <v>100</v>
      </c>
      <c r="AD72" s="305"/>
      <c r="AE72" s="305">
        <v>-4755</v>
      </c>
      <c r="AF72" s="305"/>
      <c r="AG72" s="305">
        <v>0</v>
      </c>
      <c r="AH72" s="305">
        <v>3857</v>
      </c>
      <c r="AI72" s="306">
        <v>100</v>
      </c>
      <c r="AJ72" s="305"/>
      <c r="AK72" s="305">
        <v>-3857</v>
      </c>
      <c r="AL72" s="305"/>
      <c r="AM72" s="305">
        <v>0</v>
      </c>
      <c r="AN72" s="305">
        <v>276</v>
      </c>
      <c r="AO72" s="306">
        <v>100</v>
      </c>
      <c r="AP72" s="305"/>
      <c r="AQ72" s="305">
        <v>-276</v>
      </c>
      <c r="AR72" s="305"/>
      <c r="AS72" s="305">
        <v>0</v>
      </c>
      <c r="AT72" s="305">
        <v>10417</v>
      </c>
      <c r="AU72" s="306">
        <v>100</v>
      </c>
      <c r="AV72" s="305"/>
      <c r="AW72" s="305">
        <v>-10417</v>
      </c>
      <c r="AX72" s="305"/>
      <c r="AY72" s="305">
        <v>0</v>
      </c>
      <c r="AZ72" s="305">
        <v>845</v>
      </c>
      <c r="BA72" s="306">
        <v>100</v>
      </c>
      <c r="BB72" s="305"/>
      <c r="BC72" s="305">
        <v>-845</v>
      </c>
      <c r="BD72" s="305"/>
      <c r="BE72" s="305">
        <v>0</v>
      </c>
      <c r="BF72" s="305">
        <v>5239</v>
      </c>
      <c r="BG72" s="306">
        <v>100</v>
      </c>
      <c r="BH72" s="305"/>
      <c r="BI72" s="305">
        <v>-5239</v>
      </c>
      <c r="BJ72" s="305"/>
      <c r="BK72" s="305">
        <v>0</v>
      </c>
      <c r="BL72" s="305">
        <v>68</v>
      </c>
      <c r="BM72" s="306">
        <v>100</v>
      </c>
      <c r="BN72" s="305"/>
      <c r="BO72" s="305">
        <v>-68</v>
      </c>
      <c r="BP72" s="305"/>
      <c r="BQ72" s="351">
        <v>0</v>
      </c>
      <c r="BR72" s="305">
        <v>1510</v>
      </c>
      <c r="BS72" s="306">
        <v>100</v>
      </c>
      <c r="BT72" s="305"/>
      <c r="BU72" s="305">
        <v>-1510</v>
      </c>
      <c r="BV72" s="305"/>
    </row>
    <row r="73" spans="1:74">
      <c r="A73" s="334"/>
      <c r="B73" s="335" t="s">
        <v>946</v>
      </c>
      <c r="C73" s="305">
        <v>0</v>
      </c>
      <c r="D73" s="305">
        <v>30108</v>
      </c>
      <c r="E73" s="306"/>
      <c r="F73" s="305">
        <v>0</v>
      </c>
      <c r="G73" s="305">
        <v>0</v>
      </c>
      <c r="H73" s="305">
        <v>-30108</v>
      </c>
      <c r="I73" s="305">
        <v>0</v>
      </c>
      <c r="J73" s="305">
        <v>30108</v>
      </c>
      <c r="K73" s="306">
        <v>100</v>
      </c>
      <c r="L73" s="305">
        <v>0</v>
      </c>
      <c r="M73" s="305">
        <v>0</v>
      </c>
      <c r="N73" s="305">
        <v>-30108</v>
      </c>
      <c r="O73" s="305">
        <v>0</v>
      </c>
      <c r="P73" s="305">
        <v>9955</v>
      </c>
      <c r="Q73" s="306">
        <v>100</v>
      </c>
      <c r="R73" s="305"/>
      <c r="S73" s="305"/>
      <c r="T73" s="305">
        <v>-9955</v>
      </c>
      <c r="U73" s="305">
        <v>0</v>
      </c>
      <c r="V73" s="305">
        <v>-3126</v>
      </c>
      <c r="W73" s="306">
        <v>100</v>
      </c>
      <c r="X73" s="305"/>
      <c r="Y73" s="305"/>
      <c r="Z73" s="305">
        <v>3126</v>
      </c>
      <c r="AA73" s="305"/>
      <c r="AB73" s="305">
        <v>-1867</v>
      </c>
      <c r="AC73" s="306">
        <v>100</v>
      </c>
      <c r="AD73" s="305"/>
      <c r="AE73" s="305"/>
      <c r="AF73" s="305">
        <v>1867</v>
      </c>
      <c r="AG73" s="305">
        <v>0</v>
      </c>
      <c r="AH73" s="305">
        <v>2469</v>
      </c>
      <c r="AI73" s="306">
        <v>100</v>
      </c>
      <c r="AJ73" s="305"/>
      <c r="AK73" s="305"/>
      <c r="AL73" s="305">
        <v>-2469</v>
      </c>
      <c r="AM73" s="305">
        <v>0</v>
      </c>
      <c r="AN73" s="305">
        <v>704</v>
      </c>
      <c r="AO73" s="306">
        <v>100</v>
      </c>
      <c r="AP73" s="305"/>
      <c r="AQ73" s="305"/>
      <c r="AR73" s="305">
        <v>-704</v>
      </c>
      <c r="AS73" s="305">
        <v>0</v>
      </c>
      <c r="AT73" s="305">
        <v>-1371</v>
      </c>
      <c r="AU73" s="306">
        <v>100</v>
      </c>
      <c r="AV73" s="305"/>
      <c r="AW73" s="305"/>
      <c r="AX73" s="305">
        <v>1371</v>
      </c>
      <c r="AY73" s="305">
        <v>0</v>
      </c>
      <c r="AZ73" s="305">
        <v>1623</v>
      </c>
      <c r="BA73" s="306">
        <v>100</v>
      </c>
      <c r="BB73" s="305"/>
      <c r="BC73" s="305"/>
      <c r="BD73" s="305">
        <v>-1623</v>
      </c>
      <c r="BE73" s="305"/>
      <c r="BF73" s="305">
        <v>-747</v>
      </c>
      <c r="BG73" s="306">
        <v>100</v>
      </c>
      <c r="BH73" s="305"/>
      <c r="BI73" s="305"/>
      <c r="BJ73" s="305">
        <v>747</v>
      </c>
      <c r="BK73" s="305"/>
      <c r="BL73" s="305">
        <v>22416</v>
      </c>
      <c r="BM73" s="306">
        <v>100</v>
      </c>
      <c r="BN73" s="305"/>
      <c r="BO73" s="305"/>
      <c r="BP73" s="305">
        <v>-22416</v>
      </c>
      <c r="BQ73" s="305"/>
      <c r="BR73" s="305">
        <v>52</v>
      </c>
      <c r="BS73" s="306">
        <v>100</v>
      </c>
      <c r="BT73" s="305"/>
      <c r="BU73" s="305"/>
      <c r="BV73" s="305">
        <v>-52</v>
      </c>
    </row>
    <row r="74" spans="1:74">
      <c r="A74" s="336"/>
      <c r="B74" s="337" t="s">
        <v>947</v>
      </c>
      <c r="C74" s="345"/>
      <c r="D74" s="345"/>
      <c r="E74" s="346"/>
      <c r="F74" s="345"/>
      <c r="G74" s="345"/>
      <c r="H74" s="345"/>
      <c r="I74" s="345">
        <v>0</v>
      </c>
      <c r="J74" s="345">
        <v>-279</v>
      </c>
      <c r="K74" s="346"/>
      <c r="L74" s="345"/>
      <c r="M74" s="345"/>
      <c r="N74" s="345">
        <v>279</v>
      </c>
      <c r="O74" s="345">
        <v>0</v>
      </c>
      <c r="P74" s="345">
        <v>695</v>
      </c>
      <c r="Q74" s="346"/>
      <c r="R74" s="345"/>
      <c r="S74" s="345"/>
      <c r="T74" s="345">
        <v>-695</v>
      </c>
      <c r="U74" s="345">
        <v>0</v>
      </c>
      <c r="V74" s="345">
        <v>-2454</v>
      </c>
      <c r="W74" s="346"/>
      <c r="X74" s="345"/>
      <c r="Y74" s="345"/>
      <c r="Z74" s="345">
        <v>2454</v>
      </c>
      <c r="AA74" s="345"/>
      <c r="AB74" s="345">
        <v>932</v>
      </c>
      <c r="AC74" s="346"/>
      <c r="AD74" s="345"/>
      <c r="AE74" s="345"/>
      <c r="AF74" s="345">
        <v>-932</v>
      </c>
      <c r="AG74" s="345"/>
      <c r="AH74" s="345">
        <v>6750</v>
      </c>
      <c r="AI74" s="346"/>
      <c r="AJ74" s="345"/>
      <c r="AK74" s="345"/>
      <c r="AL74" s="345">
        <v>-6750</v>
      </c>
      <c r="AM74" s="345"/>
      <c r="AN74" s="345">
        <v>-1771</v>
      </c>
      <c r="AO74" s="346"/>
      <c r="AP74" s="345"/>
      <c r="AQ74" s="345"/>
      <c r="AR74" s="345">
        <v>1771</v>
      </c>
      <c r="AS74" s="345"/>
      <c r="AT74" s="345">
        <v>1455</v>
      </c>
      <c r="AU74" s="346"/>
      <c r="AV74" s="345"/>
      <c r="AW74" s="345"/>
      <c r="AX74" s="345">
        <v>-1455</v>
      </c>
      <c r="AY74" s="345"/>
      <c r="AZ74" s="345">
        <v>-50</v>
      </c>
      <c r="BA74" s="346"/>
      <c r="BB74" s="345"/>
      <c r="BC74" s="345"/>
      <c r="BD74" s="345">
        <v>50</v>
      </c>
      <c r="BE74" s="345"/>
      <c r="BF74" s="345">
        <v>2841</v>
      </c>
      <c r="BG74" s="346"/>
      <c r="BH74" s="345"/>
      <c r="BI74" s="345"/>
      <c r="BJ74" s="345">
        <v>-2841</v>
      </c>
      <c r="BK74" s="345"/>
      <c r="BL74" s="345">
        <v>-4703</v>
      </c>
      <c r="BM74" s="346"/>
      <c r="BN74" s="345"/>
      <c r="BO74" s="345"/>
      <c r="BP74" s="345">
        <v>4703</v>
      </c>
      <c r="BQ74" s="345"/>
      <c r="BR74" s="345">
        <v>-3974</v>
      </c>
      <c r="BS74" s="346"/>
      <c r="BT74" s="345"/>
      <c r="BU74" s="345"/>
      <c r="BV74" s="345">
        <v>3974</v>
      </c>
    </row>
    <row r="75" spans="1:74">
      <c r="B75" s="352" t="s">
        <v>948</v>
      </c>
    </row>
    <row r="76" spans="1:74">
      <c r="B76" s="352" t="s">
        <v>949</v>
      </c>
    </row>
    <row r="77" spans="1:74">
      <c r="B77" s="352" t="s">
        <v>950</v>
      </c>
    </row>
    <row r="78" spans="1:74">
      <c r="B78" s="352" t="s">
        <v>951</v>
      </c>
    </row>
  </sheetData>
  <mergeCells count="64">
    <mergeCell ref="C4:C6"/>
    <mergeCell ref="D4:H4"/>
    <mergeCell ref="A2:BQ2"/>
    <mergeCell ref="BK3:BQ3"/>
    <mergeCell ref="A4:A6"/>
    <mergeCell ref="B4:B6"/>
    <mergeCell ref="AN5:AN6"/>
    <mergeCell ref="AO5:AO6"/>
    <mergeCell ref="AP5:AR5"/>
    <mergeCell ref="O4:O6"/>
    <mergeCell ref="P4:T4"/>
    <mergeCell ref="U4:U6"/>
    <mergeCell ref="V4:Z4"/>
    <mergeCell ref="AA4:AA6"/>
    <mergeCell ref="AB4:AF4"/>
    <mergeCell ref="Q5:Q6"/>
    <mergeCell ref="R5:T5"/>
    <mergeCell ref="V5:V6"/>
    <mergeCell ref="W5:W6"/>
    <mergeCell ref="BE4:BE6"/>
    <mergeCell ref="BF4:BJ4"/>
    <mergeCell ref="BB5:BD5"/>
    <mergeCell ref="X5:Z5"/>
    <mergeCell ref="AB5:AB6"/>
    <mergeCell ref="AC5:AC6"/>
    <mergeCell ref="AD5:AF5"/>
    <mergeCell ref="AH5:AH6"/>
    <mergeCell ref="AI5:AI6"/>
    <mergeCell ref="AY4:AY6"/>
    <mergeCell ref="AZ4:BD4"/>
    <mergeCell ref="AG4:AG6"/>
    <mergeCell ref="AH4:AL4"/>
    <mergeCell ref="J5:J6"/>
    <mergeCell ref="K5:K6"/>
    <mergeCell ref="L5:N5"/>
    <mergeCell ref="P5:P6"/>
    <mergeCell ref="D5:D6"/>
    <mergeCell ref="E5:E6"/>
    <mergeCell ref="F5:H5"/>
    <mergeCell ref="I4:I6"/>
    <mergeCell ref="J4:N4"/>
    <mergeCell ref="AM4:AM6"/>
    <mergeCell ref="AN4:AR4"/>
    <mergeCell ref="AS4:AS6"/>
    <mergeCell ref="AT4:AX4"/>
    <mergeCell ref="AJ5:AL5"/>
    <mergeCell ref="AT5:AT6"/>
    <mergeCell ref="AU5:AU6"/>
    <mergeCell ref="AV5:AX5"/>
    <mergeCell ref="AZ5:AZ6"/>
    <mergeCell ref="BA5:BA6"/>
    <mergeCell ref="BM5:BM6"/>
    <mergeCell ref="BN5:BP5"/>
    <mergeCell ref="BR4:BV4"/>
    <mergeCell ref="BR5:BR6"/>
    <mergeCell ref="BS5:BS6"/>
    <mergeCell ref="BT5:BV5"/>
    <mergeCell ref="BQ4:BQ6"/>
    <mergeCell ref="BK4:BK6"/>
    <mergeCell ref="BL4:BP4"/>
    <mergeCell ref="BF5:BF6"/>
    <mergeCell ref="BG5:BG6"/>
    <mergeCell ref="BH5:BJ5"/>
    <mergeCell ref="BL5:BL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4BDA1-5D0F-4B41-99B9-91F2C073270D}">
  <dimension ref="A1:N55"/>
  <sheetViews>
    <sheetView zoomScale="85" zoomScaleNormal="85" workbookViewId="0">
      <selection activeCell="E19" sqref="E19"/>
    </sheetView>
  </sheetViews>
  <sheetFormatPr defaultRowHeight="15"/>
  <cols>
    <col min="1" max="1" width="5.42578125" customWidth="1"/>
    <col min="2" max="2" width="41.42578125" customWidth="1"/>
    <col min="3" max="3" width="10.42578125" customWidth="1"/>
    <col min="4" max="4" width="9.7109375" customWidth="1"/>
    <col min="5" max="5" width="9" customWidth="1"/>
    <col min="6" max="6" width="9.42578125" customWidth="1"/>
    <col min="7" max="8" width="7.7109375" customWidth="1"/>
    <col min="9" max="9" width="9" customWidth="1"/>
    <col min="10" max="10" width="7.7109375" customWidth="1"/>
    <col min="11" max="11" width="9.7109375" customWidth="1"/>
    <col min="12" max="12" width="9.28515625" customWidth="1"/>
    <col min="13" max="13" width="8" customWidth="1"/>
    <col min="14" max="14" width="35.28515625" customWidth="1"/>
  </cols>
  <sheetData>
    <row r="1" spans="1:14">
      <c r="A1" s="597" t="s">
        <v>952</v>
      </c>
      <c r="B1" s="597"/>
      <c r="C1" s="597"/>
      <c r="D1" s="597"/>
      <c r="E1" s="597"/>
      <c r="F1" s="597"/>
      <c r="G1" s="597"/>
      <c r="H1" s="597"/>
      <c r="I1" s="597"/>
      <c r="J1" s="597"/>
      <c r="K1" s="597"/>
      <c r="L1" s="597"/>
      <c r="M1" s="597"/>
      <c r="N1" s="597"/>
    </row>
    <row r="2" spans="1:14">
      <c r="A2" s="353"/>
      <c r="B2" s="353"/>
      <c r="C2" s="353"/>
      <c r="D2" s="353"/>
      <c r="E2" s="353"/>
      <c r="F2" s="353"/>
      <c r="G2" s="353"/>
      <c r="H2" s="353"/>
      <c r="I2" s="353"/>
      <c r="J2" s="353"/>
      <c r="K2" s="353"/>
      <c r="L2" s="598"/>
      <c r="M2" s="598"/>
      <c r="N2" s="354" t="s">
        <v>766</v>
      </c>
    </row>
    <row r="3" spans="1:14" ht="14.45" customHeight="1">
      <c r="A3" s="599" t="s">
        <v>3</v>
      </c>
      <c r="B3" s="599" t="s">
        <v>953</v>
      </c>
      <c r="C3" s="600" t="s">
        <v>954</v>
      </c>
      <c r="D3" s="601" t="s">
        <v>955</v>
      </c>
      <c r="E3" s="601"/>
      <c r="F3" s="601"/>
      <c r="G3" s="601"/>
      <c r="H3" s="601"/>
      <c r="I3" s="601"/>
      <c r="J3" s="601"/>
      <c r="K3" s="601"/>
      <c r="L3" s="601"/>
      <c r="M3" s="601"/>
      <c r="N3" s="602" t="s">
        <v>956</v>
      </c>
    </row>
    <row r="4" spans="1:14" ht="25.5">
      <c r="A4" s="599"/>
      <c r="B4" s="599"/>
      <c r="C4" s="600"/>
      <c r="D4" s="355" t="s">
        <v>875</v>
      </c>
      <c r="E4" s="355" t="s">
        <v>876</v>
      </c>
      <c r="F4" s="355" t="s">
        <v>957</v>
      </c>
      <c r="G4" s="355" t="s">
        <v>866</v>
      </c>
      <c r="H4" s="355" t="s">
        <v>867</v>
      </c>
      <c r="I4" s="355" t="s">
        <v>868</v>
      </c>
      <c r="J4" s="355" t="s">
        <v>958</v>
      </c>
      <c r="K4" s="355" t="s">
        <v>870</v>
      </c>
      <c r="L4" s="355" t="s">
        <v>871</v>
      </c>
      <c r="M4" s="355" t="s">
        <v>872</v>
      </c>
      <c r="N4" s="602"/>
    </row>
    <row r="5" spans="1:14">
      <c r="A5" s="356"/>
      <c r="B5" s="357" t="s">
        <v>959</v>
      </c>
      <c r="C5" s="362">
        <v>295974</v>
      </c>
      <c r="D5" s="362">
        <v>35614.614782938283</v>
      </c>
      <c r="E5" s="362">
        <v>40874.62494410669</v>
      </c>
      <c r="F5" s="362">
        <v>23440.704320217759</v>
      </c>
      <c r="G5" s="362">
        <v>16178.418039933007</v>
      </c>
      <c r="H5" s="362">
        <v>38722.954672970685</v>
      </c>
      <c r="I5" s="362">
        <v>31411.93806332667</v>
      </c>
      <c r="J5" s="362">
        <v>27107.766212683742</v>
      </c>
      <c r="K5" s="362">
        <v>25587.791105770797</v>
      </c>
      <c r="L5" s="362">
        <v>25064.108680512021</v>
      </c>
      <c r="M5" s="362">
        <v>31971.079177540349</v>
      </c>
      <c r="N5" s="363"/>
    </row>
    <row r="6" spans="1:14">
      <c r="A6" s="358" t="s">
        <v>23</v>
      </c>
      <c r="B6" s="359" t="s">
        <v>960</v>
      </c>
      <c r="C6" s="364">
        <v>135800</v>
      </c>
      <c r="D6" s="364">
        <v>15900</v>
      </c>
      <c r="E6" s="364">
        <v>17000</v>
      </c>
      <c r="F6" s="364">
        <v>8900</v>
      </c>
      <c r="G6" s="364">
        <v>11000</v>
      </c>
      <c r="H6" s="364">
        <v>14900</v>
      </c>
      <c r="I6" s="364">
        <v>10100</v>
      </c>
      <c r="J6" s="364">
        <v>16400</v>
      </c>
      <c r="K6" s="364">
        <v>12700</v>
      </c>
      <c r="L6" s="364">
        <v>9800</v>
      </c>
      <c r="M6" s="364">
        <v>19100</v>
      </c>
      <c r="N6" s="365"/>
    </row>
    <row r="7" spans="1:14">
      <c r="A7" s="358" t="s">
        <v>26</v>
      </c>
      <c r="B7" s="359" t="s">
        <v>961</v>
      </c>
      <c r="C7" s="364">
        <v>125800</v>
      </c>
      <c r="D7" s="364">
        <v>14900</v>
      </c>
      <c r="E7" s="364">
        <v>16000</v>
      </c>
      <c r="F7" s="364">
        <v>7900</v>
      </c>
      <c r="G7" s="364">
        <v>10000</v>
      </c>
      <c r="H7" s="364">
        <v>13900</v>
      </c>
      <c r="I7" s="364">
        <v>9100</v>
      </c>
      <c r="J7" s="364">
        <v>15400</v>
      </c>
      <c r="K7" s="364">
        <v>11700</v>
      </c>
      <c r="L7" s="364">
        <v>8800</v>
      </c>
      <c r="M7" s="364">
        <v>18100</v>
      </c>
      <c r="N7" s="365"/>
    </row>
    <row r="8" spans="1:14">
      <c r="A8" s="360" t="s">
        <v>66</v>
      </c>
      <c r="B8" s="361" t="s">
        <v>962</v>
      </c>
      <c r="C8" s="366">
        <f>SUM(D8:M8)</f>
        <v>42400</v>
      </c>
      <c r="D8" s="367">
        <v>8000</v>
      </c>
      <c r="E8" s="367">
        <v>4000</v>
      </c>
      <c r="F8" s="367">
        <v>4000</v>
      </c>
      <c r="G8" s="367">
        <v>4800</v>
      </c>
      <c r="H8" s="367">
        <v>3200</v>
      </c>
      <c r="I8" s="367">
        <v>4000</v>
      </c>
      <c r="J8" s="367">
        <v>2400</v>
      </c>
      <c r="K8" s="367">
        <v>5600</v>
      </c>
      <c r="L8" s="367">
        <v>4000</v>
      </c>
      <c r="M8" s="367">
        <v>2400</v>
      </c>
      <c r="N8" s="365"/>
    </row>
    <row r="9" spans="1:14" ht="25.5">
      <c r="A9" s="360" t="s">
        <v>66</v>
      </c>
      <c r="B9" s="361" t="s">
        <v>963</v>
      </c>
      <c r="C9" s="366">
        <f t="shared" ref="C9:C11" si="0">SUM(D9:M9)</f>
        <v>16800</v>
      </c>
      <c r="D9" s="367">
        <v>1200</v>
      </c>
      <c r="E9" s="367">
        <v>1200</v>
      </c>
      <c r="F9" s="367">
        <v>1200</v>
      </c>
      <c r="G9" s="367">
        <v>1200</v>
      </c>
      <c r="H9" s="367">
        <v>2000</v>
      </c>
      <c r="I9" s="367">
        <v>2000</v>
      </c>
      <c r="J9" s="367">
        <v>2000</v>
      </c>
      <c r="K9" s="367">
        <v>2000</v>
      </c>
      <c r="L9" s="367">
        <v>2000</v>
      </c>
      <c r="M9" s="367">
        <v>2000</v>
      </c>
      <c r="N9" s="365"/>
    </row>
    <row r="10" spans="1:14">
      <c r="A10" s="360" t="s">
        <v>66</v>
      </c>
      <c r="B10" s="361" t="s">
        <v>964</v>
      </c>
      <c r="C10" s="366">
        <f t="shared" si="0"/>
        <v>39100</v>
      </c>
      <c r="D10" s="367">
        <v>5700</v>
      </c>
      <c r="E10" s="367">
        <v>5800</v>
      </c>
      <c r="F10" s="367">
        <v>2700</v>
      </c>
      <c r="G10" s="367">
        <v>4000</v>
      </c>
      <c r="H10" s="367">
        <v>3700</v>
      </c>
      <c r="I10" s="367">
        <v>3100</v>
      </c>
      <c r="J10" s="367">
        <v>3500</v>
      </c>
      <c r="K10" s="367">
        <v>4100</v>
      </c>
      <c r="L10" s="367">
        <v>2800</v>
      </c>
      <c r="M10" s="367">
        <v>3700</v>
      </c>
      <c r="N10" s="365"/>
    </row>
    <row r="11" spans="1:14">
      <c r="A11" s="360" t="s">
        <v>66</v>
      </c>
      <c r="B11" s="361" t="s">
        <v>965</v>
      </c>
      <c r="C11" s="366">
        <f t="shared" si="0"/>
        <v>27500</v>
      </c>
      <c r="D11" s="367"/>
      <c r="E11" s="367">
        <v>5000</v>
      </c>
      <c r="F11" s="367"/>
      <c r="G11" s="367"/>
      <c r="H11" s="367">
        <v>5000</v>
      </c>
      <c r="I11" s="367"/>
      <c r="J11" s="367">
        <v>7500</v>
      </c>
      <c r="K11" s="367"/>
      <c r="L11" s="367"/>
      <c r="M11" s="367">
        <v>10000</v>
      </c>
      <c r="N11" s="365"/>
    </row>
    <row r="12" spans="1:14" hidden="1">
      <c r="A12" s="360" t="s">
        <v>49</v>
      </c>
      <c r="B12" s="361"/>
      <c r="C12" s="366"/>
      <c r="D12" s="367"/>
      <c r="E12" s="367"/>
      <c r="F12" s="367"/>
      <c r="G12" s="367"/>
      <c r="H12" s="367"/>
      <c r="I12" s="367"/>
      <c r="J12" s="367"/>
      <c r="K12" s="367"/>
      <c r="L12" s="367"/>
      <c r="M12" s="367"/>
      <c r="N12" s="393"/>
    </row>
    <row r="13" spans="1:14" hidden="1">
      <c r="A13" s="360"/>
      <c r="B13" s="361"/>
      <c r="C13" s="366"/>
      <c r="D13" s="367"/>
      <c r="E13" s="367"/>
      <c r="F13" s="367"/>
      <c r="G13" s="367"/>
      <c r="H13" s="367"/>
      <c r="I13" s="367"/>
      <c r="J13" s="367"/>
      <c r="K13" s="367"/>
      <c r="L13" s="367"/>
      <c r="M13" s="367"/>
      <c r="N13" s="393"/>
    </row>
    <row r="14" spans="1:14" ht="63.75">
      <c r="A14" s="358" t="s">
        <v>49</v>
      </c>
      <c r="B14" s="359" t="s">
        <v>966</v>
      </c>
      <c r="C14" s="364">
        <v>10000</v>
      </c>
      <c r="D14" s="368">
        <v>1000</v>
      </c>
      <c r="E14" s="368">
        <v>1000</v>
      </c>
      <c r="F14" s="368">
        <v>1000</v>
      </c>
      <c r="G14" s="368">
        <v>1000</v>
      </c>
      <c r="H14" s="368">
        <v>1000</v>
      </c>
      <c r="I14" s="368">
        <v>1000</v>
      </c>
      <c r="J14" s="368">
        <v>1000</v>
      </c>
      <c r="K14" s="368">
        <v>1000</v>
      </c>
      <c r="L14" s="368">
        <v>1000</v>
      </c>
      <c r="M14" s="368">
        <v>1000</v>
      </c>
      <c r="N14" s="365"/>
    </row>
    <row r="15" spans="1:14">
      <c r="A15" s="358" t="s">
        <v>24</v>
      </c>
      <c r="B15" s="357" t="s">
        <v>967</v>
      </c>
      <c r="C15" s="364">
        <v>160174</v>
      </c>
      <c r="D15" s="364">
        <v>19714.614782938283</v>
      </c>
      <c r="E15" s="364">
        <v>23874.62494410669</v>
      </c>
      <c r="F15" s="364">
        <v>14540.704320217761</v>
      </c>
      <c r="G15" s="364">
        <v>5178.418039933008</v>
      </c>
      <c r="H15" s="364">
        <v>23822.954672970685</v>
      </c>
      <c r="I15" s="364">
        <v>21311.93806332667</v>
      </c>
      <c r="J15" s="364">
        <v>10707.766212683742</v>
      </c>
      <c r="K15" s="364">
        <v>12887.791105770799</v>
      </c>
      <c r="L15" s="364">
        <v>15264.108680512023</v>
      </c>
      <c r="M15" s="364">
        <v>12871.079177540347</v>
      </c>
      <c r="N15" s="365"/>
    </row>
    <row r="16" spans="1:14">
      <c r="A16" s="356" t="s">
        <v>43</v>
      </c>
      <c r="B16" s="357" t="s">
        <v>968</v>
      </c>
      <c r="C16" s="362">
        <v>160174</v>
      </c>
      <c r="D16" s="362">
        <v>19714.614782938283</v>
      </c>
      <c r="E16" s="362">
        <v>23874.62494410669</v>
      </c>
      <c r="F16" s="362">
        <v>14540.704320217761</v>
      </c>
      <c r="G16" s="362">
        <v>5178.418039933008</v>
      </c>
      <c r="H16" s="362">
        <v>23822.954672970685</v>
      </c>
      <c r="I16" s="362">
        <v>21311.93806332667</v>
      </c>
      <c r="J16" s="362">
        <v>10707.766212683742</v>
      </c>
      <c r="K16" s="362">
        <v>12887.791105770799</v>
      </c>
      <c r="L16" s="362">
        <v>15264.108680512023</v>
      </c>
      <c r="M16" s="362">
        <v>12871.079177540347</v>
      </c>
      <c r="N16" s="363"/>
    </row>
    <row r="17" spans="1:14" ht="63.75">
      <c r="A17" s="369">
        <v>1</v>
      </c>
      <c r="B17" s="370" t="s">
        <v>969</v>
      </c>
      <c r="C17" s="366">
        <v>9356</v>
      </c>
      <c r="D17" s="371"/>
      <c r="E17" s="371">
        <v>336</v>
      </c>
      <c r="F17" s="371">
        <v>315</v>
      </c>
      <c r="G17" s="371">
        <v>966</v>
      </c>
      <c r="H17" s="371">
        <v>1800</v>
      </c>
      <c r="I17" s="371">
        <v>539</v>
      </c>
      <c r="J17" s="371">
        <v>0</v>
      </c>
      <c r="K17" s="371">
        <v>1800</v>
      </c>
      <c r="L17" s="371">
        <v>1800</v>
      </c>
      <c r="M17" s="371">
        <v>1800</v>
      </c>
      <c r="N17" s="365" t="s">
        <v>970</v>
      </c>
    </row>
    <row r="18" spans="1:14" ht="25.5">
      <c r="A18" s="372" t="s">
        <v>49</v>
      </c>
      <c r="B18" s="373" t="s">
        <v>971</v>
      </c>
      <c r="C18" s="366">
        <v>2400</v>
      </c>
      <c r="D18" s="371"/>
      <c r="E18" s="366">
        <v>800</v>
      </c>
      <c r="F18" s="366"/>
      <c r="G18" s="366"/>
      <c r="H18" s="366"/>
      <c r="I18" s="366">
        <v>800</v>
      </c>
      <c r="J18" s="366"/>
      <c r="K18" s="366"/>
      <c r="L18" s="366"/>
      <c r="M18" s="366">
        <v>800</v>
      </c>
      <c r="N18" s="365" t="s">
        <v>973</v>
      </c>
    </row>
    <row r="19" spans="1:14" ht="25.5">
      <c r="A19" s="374">
        <v>3</v>
      </c>
      <c r="B19" s="375" t="s">
        <v>972</v>
      </c>
      <c r="C19" s="366">
        <v>11500</v>
      </c>
      <c r="D19" s="376">
        <v>7000</v>
      </c>
      <c r="E19" s="376">
        <v>500</v>
      </c>
      <c r="F19" s="376">
        <v>500</v>
      </c>
      <c r="G19" s="376">
        <v>500</v>
      </c>
      <c r="H19" s="376">
        <v>500</v>
      </c>
      <c r="I19" s="376">
        <v>500</v>
      </c>
      <c r="J19" s="376">
        <v>500</v>
      </c>
      <c r="K19" s="376">
        <v>500</v>
      </c>
      <c r="L19" s="376">
        <v>500</v>
      </c>
      <c r="M19" s="376">
        <v>500</v>
      </c>
      <c r="N19" s="365" t="s">
        <v>974</v>
      </c>
    </row>
    <row r="20" spans="1:14" ht="25.5">
      <c r="A20" s="374">
        <v>4</v>
      </c>
      <c r="B20" s="370" t="s">
        <v>975</v>
      </c>
      <c r="C20" s="366">
        <v>13308.000000000002</v>
      </c>
      <c r="D20" s="376">
        <v>1585.6147829382815</v>
      </c>
      <c r="E20" s="376">
        <v>2412.6249441066893</v>
      </c>
      <c r="F20" s="376">
        <v>1501.7043202177611</v>
      </c>
      <c r="G20" s="376">
        <v>783.41803993300778</v>
      </c>
      <c r="H20" s="376">
        <v>844.9546729706833</v>
      </c>
      <c r="I20" s="376">
        <v>823.9380633266685</v>
      </c>
      <c r="J20" s="376">
        <v>3348.7662126837413</v>
      </c>
      <c r="K20" s="376">
        <v>544.79110577079871</v>
      </c>
      <c r="L20" s="376">
        <v>676.1086805120226</v>
      </c>
      <c r="M20" s="376">
        <v>786.07917754034645</v>
      </c>
      <c r="N20" s="365" t="s">
        <v>977</v>
      </c>
    </row>
    <row r="21" spans="1:14" ht="38.25">
      <c r="A21" s="377"/>
      <c r="B21" s="378" t="s">
        <v>976</v>
      </c>
      <c r="C21" s="379">
        <v>4917</v>
      </c>
      <c r="D21" s="380"/>
      <c r="E21" s="380">
        <v>1388</v>
      </c>
      <c r="F21" s="380">
        <v>725</v>
      </c>
      <c r="G21" s="380"/>
      <c r="H21" s="380"/>
      <c r="I21" s="380"/>
      <c r="J21" s="380">
        <v>2804</v>
      </c>
      <c r="K21" s="380"/>
      <c r="L21" s="380"/>
      <c r="M21" s="380"/>
      <c r="N21" s="381"/>
    </row>
    <row r="22" spans="1:14" ht="25.5">
      <c r="A22" s="374">
        <v>5</v>
      </c>
      <c r="B22" s="382" t="s">
        <v>978</v>
      </c>
      <c r="C22" s="366">
        <v>1800</v>
      </c>
      <c r="D22" s="376">
        <v>0</v>
      </c>
      <c r="E22" s="376">
        <v>0</v>
      </c>
      <c r="F22" s="376">
        <v>0</v>
      </c>
      <c r="G22" s="376">
        <v>500</v>
      </c>
      <c r="H22" s="376">
        <v>300</v>
      </c>
      <c r="I22" s="376">
        <v>200</v>
      </c>
      <c r="J22" s="376">
        <v>800</v>
      </c>
      <c r="K22" s="376">
        <v>0</v>
      </c>
      <c r="L22" s="376">
        <v>0</v>
      </c>
      <c r="M22" s="376">
        <v>0</v>
      </c>
      <c r="N22" s="365" t="s">
        <v>979</v>
      </c>
    </row>
    <row r="23" spans="1:14">
      <c r="A23" s="374">
        <v>6</v>
      </c>
      <c r="B23" s="375" t="s">
        <v>980</v>
      </c>
      <c r="C23" s="366">
        <v>700</v>
      </c>
      <c r="D23" s="376"/>
      <c r="E23" s="376"/>
      <c r="F23" s="376"/>
      <c r="G23" s="384"/>
      <c r="H23" s="384"/>
      <c r="I23" s="384">
        <v>700</v>
      </c>
      <c r="J23" s="384"/>
      <c r="K23" s="376"/>
      <c r="L23" s="376"/>
      <c r="M23" s="376"/>
      <c r="N23" s="363" t="s">
        <v>987</v>
      </c>
    </row>
    <row r="24" spans="1:14" ht="25.5">
      <c r="A24" s="374">
        <v>7</v>
      </c>
      <c r="B24" s="370" t="s">
        <v>981</v>
      </c>
      <c r="C24" s="366">
        <v>350</v>
      </c>
      <c r="D24" s="376"/>
      <c r="E24" s="376"/>
      <c r="F24" s="376"/>
      <c r="G24" s="376"/>
      <c r="H24" s="376"/>
      <c r="I24" s="376"/>
      <c r="J24" s="376"/>
      <c r="K24" s="376">
        <v>350</v>
      </c>
      <c r="L24" s="376"/>
      <c r="M24" s="376"/>
      <c r="N24" s="363" t="s">
        <v>987</v>
      </c>
    </row>
    <row r="25" spans="1:14">
      <c r="A25" s="374">
        <v>8</v>
      </c>
      <c r="B25" s="370" t="s">
        <v>982</v>
      </c>
      <c r="C25" s="366">
        <v>250</v>
      </c>
      <c r="D25" s="376"/>
      <c r="E25" s="376"/>
      <c r="F25" s="376"/>
      <c r="G25" s="376"/>
      <c r="H25" s="376"/>
      <c r="I25" s="376"/>
      <c r="J25" s="376"/>
      <c r="K25" s="376">
        <v>250</v>
      </c>
      <c r="L25" s="376"/>
      <c r="M25" s="376"/>
      <c r="N25" s="365" t="s">
        <v>987</v>
      </c>
    </row>
    <row r="26" spans="1:14" ht="38.25">
      <c r="A26" s="369">
        <v>9</v>
      </c>
      <c r="B26" s="382" t="s">
        <v>983</v>
      </c>
      <c r="C26" s="366">
        <v>4432</v>
      </c>
      <c r="D26" s="376"/>
      <c r="E26" s="376"/>
      <c r="F26" s="376"/>
      <c r="G26" s="376"/>
      <c r="H26" s="376"/>
      <c r="I26" s="376"/>
      <c r="J26" s="376"/>
      <c r="K26" s="376"/>
      <c r="L26" s="376">
        <v>4432</v>
      </c>
      <c r="M26" s="376"/>
      <c r="N26" s="385" t="s">
        <v>988</v>
      </c>
    </row>
    <row r="27" spans="1:14" ht="25.5">
      <c r="A27" s="374">
        <v>10</v>
      </c>
      <c r="B27" s="382" t="s">
        <v>984</v>
      </c>
      <c r="C27" s="366">
        <v>296</v>
      </c>
      <c r="D27" s="376">
        <v>3</v>
      </c>
      <c r="E27" s="376">
        <v>31</v>
      </c>
      <c r="F27" s="376">
        <v>12</v>
      </c>
      <c r="G27" s="376">
        <v>21</v>
      </c>
      <c r="H27" s="376">
        <v>34</v>
      </c>
      <c r="I27" s="376"/>
      <c r="J27" s="376">
        <v>81</v>
      </c>
      <c r="K27" s="376">
        <v>29</v>
      </c>
      <c r="L27" s="376">
        <v>24</v>
      </c>
      <c r="M27" s="376">
        <v>61</v>
      </c>
      <c r="N27" s="365" t="s">
        <v>989</v>
      </c>
    </row>
    <row r="28" spans="1:14" ht="25.5">
      <c r="A28" s="374">
        <v>11</v>
      </c>
      <c r="B28" s="383" t="s">
        <v>985</v>
      </c>
      <c r="C28" s="366">
        <v>2099</v>
      </c>
      <c r="D28" s="386">
        <v>321</v>
      </c>
      <c r="E28" s="386">
        <v>210</v>
      </c>
      <c r="F28" s="386">
        <v>170</v>
      </c>
      <c r="G28" s="386">
        <v>139</v>
      </c>
      <c r="H28" s="386">
        <v>280</v>
      </c>
      <c r="I28" s="386">
        <v>221</v>
      </c>
      <c r="J28" s="386">
        <v>92</v>
      </c>
      <c r="K28" s="386">
        <v>151</v>
      </c>
      <c r="L28" s="386">
        <v>230</v>
      </c>
      <c r="M28" s="386">
        <v>285</v>
      </c>
      <c r="N28" s="365" t="s">
        <v>990</v>
      </c>
    </row>
    <row r="29" spans="1:14" ht="25.5">
      <c r="A29" s="374">
        <v>12</v>
      </c>
      <c r="B29" s="383" t="s">
        <v>986</v>
      </c>
      <c r="C29" s="366">
        <v>4734</v>
      </c>
      <c r="D29" s="376">
        <v>606</v>
      </c>
      <c r="E29" s="376">
        <v>554</v>
      </c>
      <c r="F29" s="376">
        <v>393</v>
      </c>
      <c r="G29" s="384">
        <v>512</v>
      </c>
      <c r="H29" s="384">
        <v>413</v>
      </c>
      <c r="I29" s="384">
        <v>399</v>
      </c>
      <c r="J29" s="384">
        <v>495</v>
      </c>
      <c r="K29" s="376">
        <v>413</v>
      </c>
      <c r="L29" s="376">
        <v>472</v>
      </c>
      <c r="M29" s="376">
        <v>477</v>
      </c>
      <c r="N29" s="365" t="s">
        <v>991</v>
      </c>
    </row>
    <row r="30" spans="1:14" ht="25.5">
      <c r="A30" s="374">
        <v>13</v>
      </c>
      <c r="B30" s="370" t="s">
        <v>992</v>
      </c>
      <c r="C30" s="366">
        <v>2804</v>
      </c>
      <c r="D30" s="376">
        <v>577</v>
      </c>
      <c r="E30" s="376">
        <v>303</v>
      </c>
      <c r="F30" s="376">
        <v>247</v>
      </c>
      <c r="G30" s="376">
        <v>220</v>
      </c>
      <c r="H30" s="376">
        <v>330</v>
      </c>
      <c r="I30" s="376">
        <v>303</v>
      </c>
      <c r="J30" s="376">
        <v>83</v>
      </c>
      <c r="K30" s="376">
        <v>192</v>
      </c>
      <c r="L30" s="376">
        <v>247</v>
      </c>
      <c r="M30" s="376">
        <v>302</v>
      </c>
      <c r="N30" s="365" t="s">
        <v>993</v>
      </c>
    </row>
    <row r="31" spans="1:14" ht="25.5">
      <c r="A31" s="374">
        <v>14</v>
      </c>
      <c r="B31" s="383" t="s">
        <v>994</v>
      </c>
      <c r="C31" s="366">
        <v>928</v>
      </c>
      <c r="D31" s="376">
        <v>618</v>
      </c>
      <c r="E31" s="376">
        <v>155</v>
      </c>
      <c r="F31" s="376"/>
      <c r="G31" s="384"/>
      <c r="H31" s="384"/>
      <c r="I31" s="384">
        <v>155</v>
      </c>
      <c r="J31" s="384"/>
      <c r="K31" s="376"/>
      <c r="L31" s="376"/>
      <c r="M31" s="376"/>
      <c r="N31" s="365" t="s">
        <v>991</v>
      </c>
    </row>
    <row r="32" spans="1:14">
      <c r="A32" s="374">
        <v>15</v>
      </c>
      <c r="B32" s="383" t="s">
        <v>995</v>
      </c>
      <c r="C32" s="366">
        <v>830</v>
      </c>
      <c r="D32" s="380">
        <v>160</v>
      </c>
      <c r="E32" s="380">
        <v>100</v>
      </c>
      <c r="F32" s="380">
        <v>60</v>
      </c>
      <c r="G32" s="380">
        <v>50</v>
      </c>
      <c r="H32" s="380">
        <v>110</v>
      </c>
      <c r="I32" s="380">
        <v>60</v>
      </c>
      <c r="J32" s="380">
        <v>50</v>
      </c>
      <c r="K32" s="380">
        <v>80</v>
      </c>
      <c r="L32" s="380">
        <v>60</v>
      </c>
      <c r="M32" s="380">
        <v>100</v>
      </c>
      <c r="N32" s="365"/>
    </row>
    <row r="33" spans="1:14">
      <c r="A33" s="387">
        <v>16</v>
      </c>
      <c r="B33" s="388" t="s">
        <v>996</v>
      </c>
      <c r="C33" s="366">
        <v>10000</v>
      </c>
      <c r="D33" s="389"/>
      <c r="E33" s="389">
        <v>2000</v>
      </c>
      <c r="F33" s="389">
        <v>2000</v>
      </c>
      <c r="G33" s="389">
        <v>0</v>
      </c>
      <c r="H33" s="389">
        <v>2000</v>
      </c>
      <c r="I33" s="389">
        <v>2000</v>
      </c>
      <c r="J33" s="389">
        <v>0</v>
      </c>
      <c r="K33" s="389">
        <v>2000</v>
      </c>
      <c r="L33" s="389">
        <v>0</v>
      </c>
      <c r="M33" s="389">
        <v>0</v>
      </c>
      <c r="N33" s="385" t="s">
        <v>987</v>
      </c>
    </row>
    <row r="34" spans="1:14" ht="25.5">
      <c r="A34" s="387">
        <v>17</v>
      </c>
      <c r="B34" s="388" t="s">
        <v>997</v>
      </c>
      <c r="C34" s="379">
        <v>761</v>
      </c>
      <c r="D34" s="389">
        <v>127</v>
      </c>
      <c r="E34" s="389">
        <v>98</v>
      </c>
      <c r="F34" s="389">
        <v>72</v>
      </c>
      <c r="G34" s="389">
        <v>73</v>
      </c>
      <c r="H34" s="389">
        <v>90</v>
      </c>
      <c r="I34" s="389">
        <v>72</v>
      </c>
      <c r="J34" s="389">
        <v>22</v>
      </c>
      <c r="K34" s="389">
        <v>58</v>
      </c>
      <c r="L34" s="389">
        <v>67</v>
      </c>
      <c r="M34" s="389">
        <v>82</v>
      </c>
      <c r="N34" s="385" t="s">
        <v>1005</v>
      </c>
    </row>
    <row r="35" spans="1:14" ht="25.5">
      <c r="A35" s="374">
        <v>18</v>
      </c>
      <c r="B35" s="370" t="s">
        <v>998</v>
      </c>
      <c r="C35" s="379">
        <v>1660</v>
      </c>
      <c r="D35" s="376">
        <v>812</v>
      </c>
      <c r="E35" s="376">
        <v>848</v>
      </c>
      <c r="F35" s="376">
        <v>0</v>
      </c>
      <c r="G35" s="376">
        <v>0</v>
      </c>
      <c r="H35" s="376">
        <v>0</v>
      </c>
      <c r="I35" s="376">
        <v>0</v>
      </c>
      <c r="J35" s="376">
        <v>0</v>
      </c>
      <c r="K35" s="376">
        <v>0</v>
      </c>
      <c r="L35" s="376">
        <v>0</v>
      </c>
      <c r="M35" s="376">
        <v>0</v>
      </c>
      <c r="N35" s="596" t="s">
        <v>1006</v>
      </c>
    </row>
    <row r="36" spans="1:14" ht="25.5">
      <c r="A36" s="377"/>
      <c r="B36" s="378" t="s">
        <v>999</v>
      </c>
      <c r="C36" s="379">
        <v>-6507</v>
      </c>
      <c r="D36" s="380">
        <v>-409</v>
      </c>
      <c r="E36" s="380">
        <v>-453</v>
      </c>
      <c r="F36" s="380">
        <v>-468</v>
      </c>
      <c r="G36" s="380">
        <v>-455</v>
      </c>
      <c r="H36" s="380">
        <v>-1491</v>
      </c>
      <c r="I36" s="380">
        <v>-969</v>
      </c>
      <c r="J36" s="380">
        <v>-62</v>
      </c>
      <c r="K36" s="380">
        <v>-655</v>
      </c>
      <c r="L36" s="380">
        <v>-760</v>
      </c>
      <c r="M36" s="380">
        <v>-785</v>
      </c>
      <c r="N36" s="596"/>
    </row>
    <row r="37" spans="1:14" ht="25.5">
      <c r="A37" s="377"/>
      <c r="B37" s="378" t="s">
        <v>1000</v>
      </c>
      <c r="C37" s="379">
        <v>6507</v>
      </c>
      <c r="D37" s="380">
        <v>409</v>
      </c>
      <c r="E37" s="380">
        <v>453</v>
      </c>
      <c r="F37" s="380">
        <v>468</v>
      </c>
      <c r="G37" s="380">
        <v>455</v>
      </c>
      <c r="H37" s="380">
        <v>1491</v>
      </c>
      <c r="I37" s="380">
        <v>969</v>
      </c>
      <c r="J37" s="380">
        <v>62</v>
      </c>
      <c r="K37" s="380">
        <v>655</v>
      </c>
      <c r="L37" s="380">
        <v>760</v>
      </c>
      <c r="M37" s="380">
        <v>785</v>
      </c>
      <c r="N37" s="596"/>
    </row>
    <row r="38" spans="1:14" ht="38.25">
      <c r="A38" s="390"/>
      <c r="B38" s="391" t="s">
        <v>1001</v>
      </c>
      <c r="C38" s="394">
        <v>1660</v>
      </c>
      <c r="D38" s="395">
        <v>812</v>
      </c>
      <c r="E38" s="395">
        <v>848</v>
      </c>
      <c r="F38" s="395"/>
      <c r="G38" s="395"/>
      <c r="H38" s="395"/>
      <c r="I38" s="395"/>
      <c r="J38" s="395"/>
      <c r="K38" s="395"/>
      <c r="L38" s="395"/>
      <c r="M38" s="395"/>
      <c r="N38" s="396" t="s">
        <v>1007</v>
      </c>
    </row>
    <row r="39" spans="1:14" ht="25.5">
      <c r="A39" s="363">
        <v>19</v>
      </c>
      <c r="B39" s="370" t="s">
        <v>1002</v>
      </c>
      <c r="C39" s="366">
        <v>2047</v>
      </c>
      <c r="D39" s="397">
        <v>-2185</v>
      </c>
      <c r="E39" s="397">
        <v>-468</v>
      </c>
      <c r="F39" s="397">
        <v>-205</v>
      </c>
      <c r="G39" s="397">
        <v>-6016</v>
      </c>
      <c r="H39" s="397">
        <v>5534</v>
      </c>
      <c r="I39" s="397">
        <v>720</v>
      </c>
      <c r="J39" s="397">
        <v>628</v>
      </c>
      <c r="K39" s="397">
        <v>1036</v>
      </c>
      <c r="L39" s="397">
        <v>1536</v>
      </c>
      <c r="M39" s="397">
        <v>1467</v>
      </c>
      <c r="N39" s="365" t="s">
        <v>1008</v>
      </c>
    </row>
    <row r="40" spans="1:14" ht="25.5">
      <c r="A40" s="392" t="s">
        <v>66</v>
      </c>
      <c r="B40" s="370" t="s">
        <v>1003</v>
      </c>
      <c r="C40" s="366">
        <v>749</v>
      </c>
      <c r="D40" s="398"/>
      <c r="E40" s="398"/>
      <c r="F40" s="398"/>
      <c r="G40" s="389">
        <v>-149</v>
      </c>
      <c r="H40" s="398">
        <v>549</v>
      </c>
      <c r="I40" s="398"/>
      <c r="J40" s="398">
        <v>31</v>
      </c>
      <c r="K40" s="398">
        <v>177</v>
      </c>
      <c r="L40" s="398"/>
      <c r="M40" s="398">
        <v>141</v>
      </c>
      <c r="N40" s="385"/>
    </row>
    <row r="41" spans="1:14" ht="38.25">
      <c r="A41" s="392" t="s">
        <v>66</v>
      </c>
      <c r="B41" s="388" t="s">
        <v>1004</v>
      </c>
      <c r="C41" s="366">
        <v>24</v>
      </c>
      <c r="D41" s="389">
        <v>-2185</v>
      </c>
      <c r="E41" s="389">
        <v>-468</v>
      </c>
      <c r="F41" s="389">
        <v>-205</v>
      </c>
      <c r="G41" s="389">
        <v>-1929</v>
      </c>
      <c r="H41" s="389">
        <v>1047</v>
      </c>
      <c r="I41" s="389">
        <v>720</v>
      </c>
      <c r="J41" s="389">
        <v>597</v>
      </c>
      <c r="K41" s="389">
        <v>859</v>
      </c>
      <c r="L41" s="389">
        <v>262</v>
      </c>
      <c r="M41" s="389">
        <v>1326</v>
      </c>
      <c r="N41" s="385"/>
    </row>
    <row r="42" spans="1:14" ht="25.5">
      <c r="A42" s="392" t="s">
        <v>66</v>
      </c>
      <c r="B42" s="388" t="s">
        <v>1009</v>
      </c>
      <c r="C42" s="366">
        <v>1274</v>
      </c>
      <c r="D42" s="389">
        <v>0</v>
      </c>
      <c r="E42" s="389">
        <v>0</v>
      </c>
      <c r="F42" s="389">
        <v>0</v>
      </c>
      <c r="G42" s="389">
        <v>-3938</v>
      </c>
      <c r="H42" s="389">
        <v>3938</v>
      </c>
      <c r="I42" s="389">
        <v>0</v>
      </c>
      <c r="J42" s="389">
        <v>0</v>
      </c>
      <c r="K42" s="389">
        <v>0</v>
      </c>
      <c r="L42" s="389">
        <v>1274</v>
      </c>
      <c r="M42" s="389">
        <v>0</v>
      </c>
      <c r="N42" s="385"/>
    </row>
    <row r="43" spans="1:14" ht="25.5">
      <c r="A43" s="392">
        <v>20</v>
      </c>
      <c r="B43" s="388" t="s">
        <v>1010</v>
      </c>
      <c r="C43" s="366">
        <v>510</v>
      </c>
      <c r="D43" s="389">
        <v>510</v>
      </c>
      <c r="E43" s="389"/>
      <c r="F43" s="389"/>
      <c r="G43" s="389"/>
      <c r="H43" s="389"/>
      <c r="I43" s="389"/>
      <c r="J43" s="389"/>
      <c r="K43" s="389"/>
      <c r="L43" s="389"/>
      <c r="M43" s="389"/>
      <c r="N43" s="385" t="s">
        <v>1013</v>
      </c>
    </row>
    <row r="44" spans="1:14" ht="25.5">
      <c r="A44" s="392">
        <v>21</v>
      </c>
      <c r="B44" s="388" t="s">
        <v>1011</v>
      </c>
      <c r="C44" s="366">
        <v>3500</v>
      </c>
      <c r="D44" s="389">
        <v>350</v>
      </c>
      <c r="E44" s="389">
        <v>350</v>
      </c>
      <c r="F44" s="389">
        <v>350</v>
      </c>
      <c r="G44" s="389">
        <v>350</v>
      </c>
      <c r="H44" s="389">
        <v>400</v>
      </c>
      <c r="I44" s="389">
        <v>350</v>
      </c>
      <c r="J44" s="389">
        <v>200</v>
      </c>
      <c r="K44" s="389">
        <v>350</v>
      </c>
      <c r="L44" s="389">
        <v>400</v>
      </c>
      <c r="M44" s="389">
        <v>400</v>
      </c>
      <c r="N44" s="385"/>
    </row>
    <row r="45" spans="1:14" ht="25.5">
      <c r="A45" s="399">
        <v>22</v>
      </c>
      <c r="B45" s="388" t="s">
        <v>1012</v>
      </c>
      <c r="C45" s="389">
        <v>12400</v>
      </c>
      <c r="D45" s="389">
        <v>2500</v>
      </c>
      <c r="E45" s="389">
        <v>1100</v>
      </c>
      <c r="F45" s="389">
        <v>1100</v>
      </c>
      <c r="G45" s="389">
        <v>1100</v>
      </c>
      <c r="H45" s="389">
        <v>1100</v>
      </c>
      <c r="I45" s="389">
        <v>1100</v>
      </c>
      <c r="J45" s="389">
        <v>1100</v>
      </c>
      <c r="K45" s="389">
        <v>1100</v>
      </c>
      <c r="L45" s="389">
        <v>1100</v>
      </c>
      <c r="M45" s="389">
        <v>1100</v>
      </c>
      <c r="N45" s="385" t="s">
        <v>1014</v>
      </c>
    </row>
    <row r="46" spans="1:14" ht="25.5">
      <c r="A46" s="400">
        <v>23</v>
      </c>
      <c r="B46" s="388" t="s">
        <v>1015</v>
      </c>
      <c r="C46" s="401">
        <v>49227</v>
      </c>
      <c r="D46" s="402">
        <v>3687</v>
      </c>
      <c r="E46" s="402">
        <v>10896</v>
      </c>
      <c r="F46" s="402">
        <v>6321</v>
      </c>
      <c r="G46" s="402">
        <v>4387</v>
      </c>
      <c r="H46" s="402">
        <v>6873</v>
      </c>
      <c r="I46" s="402">
        <v>10377</v>
      </c>
      <c r="J46" s="402">
        <v>1883</v>
      </c>
      <c r="K46" s="402">
        <v>2706</v>
      </c>
      <c r="L46" s="402">
        <v>2016</v>
      </c>
      <c r="M46" s="402">
        <v>81</v>
      </c>
      <c r="N46" s="385" t="s">
        <v>1016</v>
      </c>
    </row>
    <row r="47" spans="1:14" ht="114.75">
      <c r="A47" s="363">
        <v>24</v>
      </c>
      <c r="B47" s="370" t="s">
        <v>1017</v>
      </c>
      <c r="C47" s="366">
        <v>16570</v>
      </c>
      <c r="D47" s="397">
        <v>2750</v>
      </c>
      <c r="E47" s="397">
        <v>1690</v>
      </c>
      <c r="F47" s="397">
        <v>1480</v>
      </c>
      <c r="G47" s="397">
        <v>1380</v>
      </c>
      <c r="H47" s="397">
        <v>1790</v>
      </c>
      <c r="I47" s="397">
        <v>1690</v>
      </c>
      <c r="J47" s="397">
        <v>1350</v>
      </c>
      <c r="K47" s="397">
        <v>1270</v>
      </c>
      <c r="L47" s="397">
        <v>1480</v>
      </c>
      <c r="M47" s="397">
        <v>1690</v>
      </c>
      <c r="N47" s="365" t="s">
        <v>1025</v>
      </c>
    </row>
    <row r="48" spans="1:14">
      <c r="A48" s="363"/>
      <c r="B48" s="370" t="s">
        <v>1018</v>
      </c>
      <c r="C48" s="366">
        <v>13980</v>
      </c>
      <c r="D48" s="397">
        <v>2390</v>
      </c>
      <c r="E48" s="397">
        <v>1470</v>
      </c>
      <c r="F48" s="397">
        <v>1290</v>
      </c>
      <c r="G48" s="397">
        <v>1200</v>
      </c>
      <c r="H48" s="397">
        <v>1560</v>
      </c>
      <c r="I48" s="397">
        <v>1470</v>
      </c>
      <c r="J48" s="397">
        <v>740</v>
      </c>
      <c r="K48" s="397">
        <v>1100</v>
      </c>
      <c r="L48" s="397">
        <v>1290</v>
      </c>
      <c r="M48" s="397">
        <v>1470</v>
      </c>
      <c r="N48" s="365"/>
    </row>
    <row r="49" spans="1:14" ht="25.5">
      <c r="A49" s="363"/>
      <c r="B49" s="370" t="s">
        <v>1019</v>
      </c>
      <c r="C49" s="366">
        <v>2590</v>
      </c>
      <c r="D49" s="397">
        <v>360</v>
      </c>
      <c r="E49" s="397">
        <v>220</v>
      </c>
      <c r="F49" s="397">
        <v>190</v>
      </c>
      <c r="G49" s="397">
        <v>180</v>
      </c>
      <c r="H49" s="397">
        <v>230</v>
      </c>
      <c r="I49" s="397">
        <v>220</v>
      </c>
      <c r="J49" s="397">
        <v>610</v>
      </c>
      <c r="K49" s="397">
        <v>170</v>
      </c>
      <c r="L49" s="397">
        <v>190</v>
      </c>
      <c r="M49" s="397">
        <v>220</v>
      </c>
      <c r="N49" s="365" t="s">
        <v>1026</v>
      </c>
    </row>
    <row r="50" spans="1:14" ht="38.25">
      <c r="A50" s="363">
        <v>25</v>
      </c>
      <c r="B50" s="370" t="s">
        <v>1020</v>
      </c>
      <c r="C50" s="366">
        <v>5700</v>
      </c>
      <c r="D50" s="397"/>
      <c r="E50" s="397">
        <v>1700</v>
      </c>
      <c r="F50" s="397"/>
      <c r="G50" s="397"/>
      <c r="H50" s="397">
        <v>1200</v>
      </c>
      <c r="I50" s="397"/>
      <c r="J50" s="397"/>
      <c r="K50" s="397"/>
      <c r="L50" s="397"/>
      <c r="M50" s="397">
        <v>2800</v>
      </c>
      <c r="N50" s="365" t="s">
        <v>1027</v>
      </c>
    </row>
    <row r="51" spans="1:14" ht="25.5">
      <c r="A51" s="400"/>
      <c r="B51" s="388" t="s">
        <v>1021</v>
      </c>
      <c r="C51" s="366"/>
      <c r="D51" s="402"/>
      <c r="E51" s="402">
        <v>2454</v>
      </c>
      <c r="F51" s="402"/>
      <c r="G51" s="402"/>
      <c r="H51" s="402">
        <v>1771</v>
      </c>
      <c r="I51" s="402"/>
      <c r="J51" s="402"/>
      <c r="K51" s="402"/>
      <c r="L51" s="402">
        <v>4703</v>
      </c>
      <c r="M51" s="402">
        <v>3974</v>
      </c>
      <c r="N51" s="385"/>
    </row>
    <row r="52" spans="1:14">
      <c r="A52" s="400"/>
      <c r="B52" s="388" t="s">
        <v>1022</v>
      </c>
      <c r="C52" s="366"/>
      <c r="D52" s="402"/>
      <c r="E52" s="402">
        <v>4432</v>
      </c>
      <c r="F52" s="402"/>
      <c r="G52" s="402"/>
      <c r="H52" s="402">
        <v>2964</v>
      </c>
      <c r="I52" s="402"/>
      <c r="J52" s="402"/>
      <c r="K52" s="402"/>
      <c r="L52" s="402"/>
      <c r="M52" s="402">
        <v>3804</v>
      </c>
      <c r="N52" s="385"/>
    </row>
    <row r="53" spans="1:14" ht="38.25">
      <c r="A53" s="400">
        <v>26</v>
      </c>
      <c r="B53" s="388" t="s">
        <v>1023</v>
      </c>
      <c r="C53" s="366">
        <v>-108</v>
      </c>
      <c r="D53" s="402">
        <v>-5</v>
      </c>
      <c r="E53" s="402">
        <v>-10</v>
      </c>
      <c r="F53" s="402"/>
      <c r="G53" s="402">
        <v>-11</v>
      </c>
      <c r="H53" s="402"/>
      <c r="I53" s="402">
        <v>-56</v>
      </c>
      <c r="J53" s="402"/>
      <c r="K53" s="402">
        <v>-17</v>
      </c>
      <c r="L53" s="402"/>
      <c r="M53" s="402">
        <v>-9</v>
      </c>
      <c r="N53" s="385" t="s">
        <v>1028</v>
      </c>
    </row>
    <row r="54" spans="1:14" ht="25.5">
      <c r="A54" s="400">
        <v>27</v>
      </c>
      <c r="B54" s="388" t="s">
        <v>1024</v>
      </c>
      <c r="C54" s="366">
        <v>2120</v>
      </c>
      <c r="D54" s="402">
        <v>298</v>
      </c>
      <c r="E54" s="402">
        <v>269</v>
      </c>
      <c r="F54" s="402">
        <v>224</v>
      </c>
      <c r="G54" s="402">
        <v>224</v>
      </c>
      <c r="H54" s="402">
        <v>224</v>
      </c>
      <c r="I54" s="402">
        <v>358</v>
      </c>
      <c r="J54" s="402">
        <v>75</v>
      </c>
      <c r="K54" s="402">
        <v>75</v>
      </c>
      <c r="L54" s="402">
        <v>224</v>
      </c>
      <c r="M54" s="402">
        <v>149</v>
      </c>
      <c r="N54" s="385" t="s">
        <v>1005</v>
      </c>
    </row>
    <row r="55" spans="1:14">
      <c r="A55" s="403"/>
      <c r="B55" s="404"/>
      <c r="C55" s="405"/>
      <c r="D55" s="406"/>
      <c r="E55" s="406"/>
      <c r="F55" s="406"/>
      <c r="G55" s="406"/>
      <c r="H55" s="406"/>
      <c r="I55" s="406"/>
      <c r="J55" s="406"/>
      <c r="K55" s="406"/>
      <c r="L55" s="406"/>
      <c r="M55" s="406"/>
      <c r="N55" s="403"/>
    </row>
  </sheetData>
  <mergeCells count="8">
    <mergeCell ref="N35:N37"/>
    <mergeCell ref="A1:N1"/>
    <mergeCell ref="L2:M2"/>
    <mergeCell ref="A3:A4"/>
    <mergeCell ref="B3:B4"/>
    <mergeCell ref="C3:C4"/>
    <mergeCell ref="D3:M3"/>
    <mergeCell ref="N3:N4"/>
  </mergeCells>
  <dataValidations count="2">
    <dataValidation allowBlank="1" showInputMessage="1" showErrorMessage="1" prompt="Bình quân hỗ trợ 100 tr.đ/xã. Riêng Ia H'Drai tăng thêm 500 triệu vì có 03 xã giáp Campuchia và huyện mới còn khó khăn." sqref="J42:J43" xr:uid="{C28CB74A-6C29-4E2E-B6D9-8CBC8F1CCCEE}"/>
    <dataValidation allowBlank="1" showInputMessage="1" showErrorMessage="1" prompt="Bình quân hỗ trợ 50 tr.đ/xã. Riêng Ia H'Drai tăng thêm 350 triệu vì có 03 xã giáp Campuchia và huyện mới còn khó khăn." sqref="J48" xr:uid="{528DDF71-2ADC-40C5-917D-8FFC360AE527}"/>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D4A99-60DE-4D31-8B6A-E9E09FE41F52}">
  <dimension ref="A1:N50"/>
  <sheetViews>
    <sheetView topLeftCell="A4" zoomScale="85" zoomScaleNormal="85" workbookViewId="0">
      <pane xSplit="3" ySplit="6" topLeftCell="I10" activePane="bottomRight" state="frozen"/>
      <selection activeCell="A4" sqref="A4"/>
      <selection pane="topRight" activeCell="D4" sqref="D4"/>
      <selection pane="bottomLeft" activeCell="A10" sqref="A10"/>
      <selection pane="bottomRight" activeCell="J16" sqref="J16"/>
    </sheetView>
  </sheetViews>
  <sheetFormatPr defaultRowHeight="15"/>
  <cols>
    <col min="1" max="1" width="4.42578125" customWidth="1"/>
    <col min="2" max="2" width="39.7109375" customWidth="1"/>
    <col min="3" max="3" width="7.28515625" customWidth="1"/>
    <col min="4" max="4" width="11.28515625" customWidth="1"/>
    <col min="5" max="5" width="10" customWidth="1"/>
    <col min="6" max="6" width="9.42578125" customWidth="1"/>
    <col min="7" max="7" width="8.7109375"/>
    <col min="8" max="8" width="10.42578125" customWidth="1"/>
    <col min="9" max="9" width="10" customWidth="1"/>
    <col min="10" max="10" width="10.42578125" customWidth="1"/>
    <col min="11" max="11" width="9.42578125" customWidth="1"/>
    <col min="12" max="12" width="10.42578125" customWidth="1"/>
    <col min="13" max="13" width="8.42578125" customWidth="1"/>
    <col min="14" max="14" width="10.28515625" customWidth="1"/>
  </cols>
  <sheetData>
    <row r="1" spans="1:14">
      <c r="A1" s="407" t="s">
        <v>1029</v>
      </c>
      <c r="B1" s="408"/>
      <c r="C1" s="408"/>
      <c r="D1" s="408"/>
      <c r="E1" s="409"/>
      <c r="F1" s="409"/>
      <c r="G1" s="409"/>
      <c r="H1" s="408"/>
      <c r="I1" s="408"/>
      <c r="J1" s="409"/>
      <c r="K1" s="409"/>
      <c r="L1" s="409"/>
      <c r="M1" s="409"/>
      <c r="N1" s="408"/>
    </row>
    <row r="2" spans="1:14" ht="15.75">
      <c r="A2" s="610" t="s">
        <v>1030</v>
      </c>
      <c r="B2" s="610"/>
      <c r="C2" s="610"/>
      <c r="D2" s="610"/>
      <c r="E2" s="610"/>
      <c r="F2" s="610"/>
      <c r="G2" s="610"/>
      <c r="H2" s="610"/>
      <c r="I2" s="610"/>
      <c r="J2" s="610"/>
      <c r="K2" s="610"/>
      <c r="L2" s="610"/>
      <c r="M2" s="610"/>
      <c r="N2" s="610"/>
    </row>
    <row r="3" spans="1:14">
      <c r="A3" s="410"/>
      <c r="B3" s="408"/>
      <c r="C3" s="408"/>
      <c r="D3" s="408"/>
      <c r="E3" s="409"/>
      <c r="F3" s="409"/>
      <c r="G3" s="409"/>
      <c r="H3" s="408"/>
      <c r="I3" s="408"/>
      <c r="J3" s="409"/>
      <c r="K3" s="409"/>
      <c r="L3" s="409"/>
      <c r="M3" s="611" t="s">
        <v>1031</v>
      </c>
      <c r="N3" s="611"/>
    </row>
    <row r="4" spans="1:14" ht="14.45" customHeight="1">
      <c r="A4" s="607" t="s">
        <v>3</v>
      </c>
      <c r="B4" s="607" t="s">
        <v>818</v>
      </c>
      <c r="C4" s="607" t="s">
        <v>1032</v>
      </c>
      <c r="D4" s="612" t="s">
        <v>1033</v>
      </c>
      <c r="E4" s="615" t="s">
        <v>421</v>
      </c>
      <c r="F4" s="616"/>
      <c r="G4" s="616"/>
      <c r="H4" s="617"/>
      <c r="I4" s="612" t="s">
        <v>1034</v>
      </c>
      <c r="J4" s="615" t="s">
        <v>421</v>
      </c>
      <c r="K4" s="616"/>
      <c r="L4" s="616"/>
      <c r="M4" s="616"/>
      <c r="N4" s="617"/>
    </row>
    <row r="5" spans="1:14" ht="14.45" customHeight="1">
      <c r="A5" s="608"/>
      <c r="B5" s="608"/>
      <c r="C5" s="608"/>
      <c r="D5" s="613"/>
      <c r="E5" s="603" t="s">
        <v>1035</v>
      </c>
      <c r="F5" s="618" t="s">
        <v>421</v>
      </c>
      <c r="G5" s="619"/>
      <c r="H5" s="607" t="s">
        <v>1036</v>
      </c>
      <c r="I5" s="613"/>
      <c r="J5" s="603" t="s">
        <v>1037</v>
      </c>
      <c r="K5" s="606" t="s">
        <v>421</v>
      </c>
      <c r="L5" s="606"/>
      <c r="M5" s="606"/>
      <c r="N5" s="607" t="s">
        <v>1036</v>
      </c>
    </row>
    <row r="6" spans="1:14" ht="14.45" customHeight="1">
      <c r="A6" s="608"/>
      <c r="B6" s="608"/>
      <c r="C6" s="608"/>
      <c r="D6" s="613"/>
      <c r="E6" s="604"/>
      <c r="F6" s="603" t="s">
        <v>9</v>
      </c>
      <c r="G6" s="603" t="s">
        <v>11</v>
      </c>
      <c r="H6" s="608"/>
      <c r="I6" s="613"/>
      <c r="J6" s="604"/>
      <c r="K6" s="606" t="s">
        <v>9</v>
      </c>
      <c r="L6" s="606" t="s">
        <v>1038</v>
      </c>
      <c r="M6" s="606" t="s">
        <v>11</v>
      </c>
      <c r="N6" s="608"/>
    </row>
    <row r="7" spans="1:14">
      <c r="A7" s="608"/>
      <c r="B7" s="608"/>
      <c r="C7" s="608"/>
      <c r="D7" s="613"/>
      <c r="E7" s="604"/>
      <c r="F7" s="604"/>
      <c r="G7" s="604"/>
      <c r="H7" s="608"/>
      <c r="I7" s="613"/>
      <c r="J7" s="604"/>
      <c r="K7" s="606"/>
      <c r="L7" s="606"/>
      <c r="M7" s="606"/>
      <c r="N7" s="608"/>
    </row>
    <row r="8" spans="1:14" ht="85.9" customHeight="1">
      <c r="A8" s="609"/>
      <c r="B8" s="609"/>
      <c r="C8" s="609"/>
      <c r="D8" s="614"/>
      <c r="E8" s="605"/>
      <c r="F8" s="605"/>
      <c r="G8" s="605"/>
      <c r="H8" s="609"/>
      <c r="I8" s="614"/>
      <c r="J8" s="605"/>
      <c r="K8" s="606"/>
      <c r="L8" s="606"/>
      <c r="M8" s="606"/>
      <c r="N8" s="609"/>
    </row>
    <row r="9" spans="1:14">
      <c r="A9" s="411" t="s">
        <v>23</v>
      </c>
      <c r="B9" s="411" t="s">
        <v>24</v>
      </c>
      <c r="C9" s="411" t="s">
        <v>25</v>
      </c>
      <c r="D9" s="412" t="s">
        <v>1039</v>
      </c>
      <c r="E9" s="413" t="s">
        <v>1040</v>
      </c>
      <c r="F9" s="413" t="s">
        <v>51</v>
      </c>
      <c r="G9" s="413" t="s">
        <v>142</v>
      </c>
      <c r="H9" s="414" t="s">
        <v>30</v>
      </c>
      <c r="I9" s="412" t="s">
        <v>1041</v>
      </c>
      <c r="J9" s="413" t="s">
        <v>1042</v>
      </c>
      <c r="K9" s="413" t="s">
        <v>33</v>
      </c>
      <c r="L9" s="413" t="s">
        <v>1043</v>
      </c>
      <c r="M9" s="413" t="s">
        <v>272</v>
      </c>
      <c r="N9" s="414" t="s">
        <v>35</v>
      </c>
    </row>
    <row r="10" spans="1:14" ht="25.5">
      <c r="A10" s="415"/>
      <c r="B10" s="39" t="s">
        <v>1044</v>
      </c>
      <c r="C10" s="416"/>
      <c r="D10" s="417">
        <f>D11+D50</f>
        <v>3360404.0175240249</v>
      </c>
      <c r="E10" s="417">
        <f>E11+E50</f>
        <v>3102126.0175240249</v>
      </c>
      <c r="F10" s="417">
        <f t="shared" ref="F10:K10" si="0">F11+F50</f>
        <v>3142077</v>
      </c>
      <c r="G10" s="417">
        <f t="shared" si="0"/>
        <v>-39950.982475975121</v>
      </c>
      <c r="H10" s="417">
        <f t="shared" si="0"/>
        <v>258278</v>
      </c>
      <c r="I10" s="417">
        <f t="shared" si="0"/>
        <v>2928390.9</v>
      </c>
      <c r="J10" s="417">
        <f t="shared" si="0"/>
        <v>2632416.9</v>
      </c>
      <c r="K10" s="417">
        <f t="shared" si="0"/>
        <v>2687544.5</v>
      </c>
      <c r="L10" s="418">
        <f>K10/F10*100</f>
        <v>85.534011419834712</v>
      </c>
      <c r="M10" s="417">
        <f t="shared" ref="M10:N10" si="1">M11+M50</f>
        <v>-55127.600000000006</v>
      </c>
      <c r="N10" s="417">
        <f t="shared" si="1"/>
        <v>295974</v>
      </c>
    </row>
    <row r="11" spans="1:14">
      <c r="A11" s="416" t="s">
        <v>23</v>
      </c>
      <c r="B11" s="419" t="s">
        <v>1045</v>
      </c>
      <c r="C11" s="416"/>
      <c r="D11" s="417">
        <f>D12+D21+D37+D38+D39+D41</f>
        <v>3344304.0175240249</v>
      </c>
      <c r="E11" s="417">
        <f t="shared" ref="E11:K11" si="2">E12+E21+E37+E38+E39+E41</f>
        <v>3086026.0175240249</v>
      </c>
      <c r="F11" s="417">
        <f t="shared" si="2"/>
        <v>3125977</v>
      </c>
      <c r="G11" s="417">
        <f t="shared" si="2"/>
        <v>-39950.982475975121</v>
      </c>
      <c r="H11" s="417">
        <f t="shared" si="2"/>
        <v>258278</v>
      </c>
      <c r="I11" s="417">
        <f>I12+I21+I37+I38+I39+I41</f>
        <v>2844490.9</v>
      </c>
      <c r="J11" s="417">
        <f t="shared" si="2"/>
        <v>2548516.9</v>
      </c>
      <c r="K11" s="417">
        <f t="shared" si="2"/>
        <v>2603644.5</v>
      </c>
      <c r="L11" s="418">
        <f t="shared" ref="L11:L50" si="3">K11/F11*100</f>
        <v>83.290584031808294</v>
      </c>
      <c r="M11" s="417">
        <f t="shared" ref="M11:N11" si="4">M12+M21+M37+M38+M39+M41</f>
        <v>-55127.600000000006</v>
      </c>
      <c r="N11" s="417">
        <f t="shared" si="4"/>
        <v>295974</v>
      </c>
    </row>
    <row r="12" spans="1:14">
      <c r="A12" s="416" t="s">
        <v>43</v>
      </c>
      <c r="B12" s="419" t="s">
        <v>1046</v>
      </c>
      <c r="C12" s="416"/>
      <c r="D12" s="417">
        <f>D13+D14+D19+D20</f>
        <v>619716</v>
      </c>
      <c r="E12" s="417">
        <f t="shared" ref="E12:K12" si="5">E13+E14+E19+E20</f>
        <v>495589</v>
      </c>
      <c r="F12" s="417">
        <f t="shared" si="5"/>
        <v>495589</v>
      </c>
      <c r="G12" s="417">
        <f t="shared" si="5"/>
        <v>0</v>
      </c>
      <c r="H12" s="417">
        <f t="shared" si="5"/>
        <v>124127</v>
      </c>
      <c r="I12" s="417">
        <f t="shared" si="5"/>
        <v>649533</v>
      </c>
      <c r="J12" s="417">
        <f t="shared" si="5"/>
        <v>513733</v>
      </c>
      <c r="K12" s="417">
        <f t="shared" si="5"/>
        <v>513733</v>
      </c>
      <c r="L12" s="418">
        <f t="shared" si="3"/>
        <v>103.66109820839446</v>
      </c>
      <c r="M12" s="417">
        <v>0</v>
      </c>
      <c r="N12" s="417">
        <f t="shared" ref="N12" si="6">N13+N14+N19+N20</f>
        <v>135800</v>
      </c>
    </row>
    <row r="13" spans="1:14">
      <c r="A13" s="420" t="s">
        <v>26</v>
      </c>
      <c r="B13" s="21" t="s">
        <v>44</v>
      </c>
      <c r="C13" s="22"/>
      <c r="D13" s="417">
        <v>456352</v>
      </c>
      <c r="E13" s="421">
        <v>338352</v>
      </c>
      <c r="F13" s="421">
        <v>338352</v>
      </c>
      <c r="G13" s="422"/>
      <c r="H13" s="417">
        <v>118000</v>
      </c>
      <c r="I13" s="417">
        <v>424429</v>
      </c>
      <c r="J13" s="421">
        <v>298629</v>
      </c>
      <c r="K13" s="421">
        <v>298629</v>
      </c>
      <c r="L13" s="423">
        <f t="shared" si="3"/>
        <v>88.25985955454675</v>
      </c>
      <c r="M13" s="422"/>
      <c r="N13" s="417">
        <v>125800</v>
      </c>
    </row>
    <row r="14" spans="1:14">
      <c r="A14" s="420" t="s">
        <v>49</v>
      </c>
      <c r="B14" s="21" t="s">
        <v>46</v>
      </c>
      <c r="C14" s="18"/>
      <c r="D14" s="417">
        <f>D15+D17+D18</f>
        <v>74864</v>
      </c>
      <c r="E14" s="417">
        <f t="shared" ref="E14:K14" si="7">E15+E17+E18</f>
        <v>68737</v>
      </c>
      <c r="F14" s="417">
        <f t="shared" si="7"/>
        <v>68737</v>
      </c>
      <c r="G14" s="417">
        <f t="shared" si="7"/>
        <v>0</v>
      </c>
      <c r="H14" s="417">
        <f t="shared" si="7"/>
        <v>6127</v>
      </c>
      <c r="I14" s="417">
        <f t="shared" si="7"/>
        <v>129104</v>
      </c>
      <c r="J14" s="417">
        <f t="shared" si="7"/>
        <v>119104</v>
      </c>
      <c r="K14" s="417">
        <f t="shared" si="7"/>
        <v>119104</v>
      </c>
      <c r="L14" s="418">
        <f t="shared" si="3"/>
        <v>173.27494653534487</v>
      </c>
      <c r="M14" s="417">
        <v>0</v>
      </c>
      <c r="N14" s="417">
        <f t="shared" ref="N14" si="8">N15+N17+N18</f>
        <v>10000</v>
      </c>
    </row>
    <row r="15" spans="1:14">
      <c r="A15" s="103" t="s">
        <v>120</v>
      </c>
      <c r="B15" s="27" t="s">
        <v>47</v>
      </c>
      <c r="C15" s="28"/>
      <c r="D15" s="424">
        <v>57800</v>
      </c>
      <c r="E15" s="425">
        <v>57800</v>
      </c>
      <c r="F15" s="425">
        <v>57800</v>
      </c>
      <c r="G15" s="426"/>
      <c r="H15" s="427"/>
      <c r="I15" s="424">
        <v>105800</v>
      </c>
      <c r="J15" s="425">
        <v>105800</v>
      </c>
      <c r="K15" s="425">
        <v>105800</v>
      </c>
      <c r="L15" s="428">
        <f t="shared" si="3"/>
        <v>183.04498269896195</v>
      </c>
      <c r="M15" s="426"/>
      <c r="N15" s="427"/>
    </row>
    <row r="16" spans="1:14">
      <c r="A16" s="429"/>
      <c r="B16" s="34" t="s">
        <v>1047</v>
      </c>
      <c r="C16" s="35"/>
      <c r="D16" s="430">
        <v>57800</v>
      </c>
      <c r="E16" s="431">
        <v>57800</v>
      </c>
      <c r="F16" s="431">
        <v>57800</v>
      </c>
      <c r="G16" s="432"/>
      <c r="H16" s="433"/>
      <c r="I16" s="430">
        <v>105800</v>
      </c>
      <c r="J16" s="431">
        <v>105800</v>
      </c>
      <c r="K16" s="431">
        <v>105800</v>
      </c>
      <c r="L16" s="434">
        <f t="shared" si="3"/>
        <v>183.04498269896195</v>
      </c>
      <c r="M16" s="432"/>
      <c r="N16" s="433"/>
    </row>
    <row r="17" spans="1:14">
      <c r="A17" s="103" t="s">
        <v>126</v>
      </c>
      <c r="B17" s="38" t="s">
        <v>50</v>
      </c>
      <c r="C17" s="37"/>
      <c r="D17" s="424">
        <v>2844</v>
      </c>
      <c r="E17" s="425">
        <v>2844</v>
      </c>
      <c r="F17" s="425">
        <v>2844</v>
      </c>
      <c r="G17" s="426"/>
      <c r="H17" s="427"/>
      <c r="I17" s="424">
        <v>3884</v>
      </c>
      <c r="J17" s="425">
        <v>3884</v>
      </c>
      <c r="K17" s="425">
        <v>3884</v>
      </c>
      <c r="L17" s="428">
        <f t="shared" si="3"/>
        <v>136.56821378340365</v>
      </c>
      <c r="M17" s="426"/>
      <c r="N17" s="427"/>
    </row>
    <row r="18" spans="1:14">
      <c r="A18" s="103" t="s">
        <v>705</v>
      </c>
      <c r="B18" s="27" t="s">
        <v>52</v>
      </c>
      <c r="C18" s="37"/>
      <c r="D18" s="424">
        <v>14220</v>
      </c>
      <c r="E18" s="425">
        <v>8093</v>
      </c>
      <c r="F18" s="425">
        <v>8093</v>
      </c>
      <c r="G18" s="426"/>
      <c r="H18" s="426">
        <v>6127</v>
      </c>
      <c r="I18" s="424">
        <v>19420</v>
      </c>
      <c r="J18" s="425">
        <v>9420</v>
      </c>
      <c r="K18" s="425">
        <v>9420</v>
      </c>
      <c r="L18" s="428">
        <f t="shared" si="3"/>
        <v>116.39688619794883</v>
      </c>
      <c r="M18" s="426"/>
      <c r="N18" s="426">
        <v>10000</v>
      </c>
    </row>
    <row r="19" spans="1:14">
      <c r="A19" s="420" t="s">
        <v>51</v>
      </c>
      <c r="B19" s="21" t="s">
        <v>54</v>
      </c>
      <c r="C19" s="22"/>
      <c r="D19" s="417">
        <v>85000</v>
      </c>
      <c r="E19" s="421">
        <v>85000</v>
      </c>
      <c r="F19" s="421">
        <v>85000</v>
      </c>
      <c r="G19" s="422"/>
      <c r="H19" s="422"/>
      <c r="I19" s="417">
        <v>90000</v>
      </c>
      <c r="J19" s="421">
        <v>90000</v>
      </c>
      <c r="K19" s="421">
        <v>90000</v>
      </c>
      <c r="L19" s="423">
        <f t="shared" si="3"/>
        <v>105.88235294117648</v>
      </c>
      <c r="M19" s="422"/>
      <c r="N19" s="422"/>
    </row>
    <row r="20" spans="1:14" ht="25.5">
      <c r="A20" s="420">
        <v>4</v>
      </c>
      <c r="B20" s="51" t="s">
        <v>56</v>
      </c>
      <c r="C20" s="22"/>
      <c r="D20" s="417">
        <v>3500</v>
      </c>
      <c r="E20" s="421">
        <v>3500</v>
      </c>
      <c r="F20" s="421">
        <v>3500</v>
      </c>
      <c r="G20" s="422"/>
      <c r="H20" s="422"/>
      <c r="I20" s="417">
        <v>6000</v>
      </c>
      <c r="J20" s="421">
        <v>6000</v>
      </c>
      <c r="K20" s="421">
        <v>6000</v>
      </c>
      <c r="L20" s="423">
        <f t="shared" si="3"/>
        <v>171.42857142857142</v>
      </c>
      <c r="M20" s="422"/>
      <c r="N20" s="422"/>
    </row>
    <row r="21" spans="1:14">
      <c r="A21" s="416" t="s">
        <v>45</v>
      </c>
      <c r="B21" s="419" t="s">
        <v>208</v>
      </c>
      <c r="C21" s="416"/>
      <c r="D21" s="417">
        <f>D22+D23+D24+D25</f>
        <v>1775357.0175240249</v>
      </c>
      <c r="E21" s="417">
        <f t="shared" ref="E21:N21" si="9">E22+E23+E24+E25</f>
        <v>1641206.0175240249</v>
      </c>
      <c r="F21" s="417">
        <f t="shared" si="9"/>
        <v>1556839</v>
      </c>
      <c r="G21" s="417">
        <f t="shared" si="9"/>
        <v>84367.017524024879</v>
      </c>
      <c r="H21" s="417">
        <f t="shared" si="9"/>
        <v>134151</v>
      </c>
      <c r="I21" s="417">
        <v>1796680.9</v>
      </c>
      <c r="J21" s="417">
        <v>1636506.9</v>
      </c>
      <c r="K21" s="417">
        <v>1564912.5</v>
      </c>
      <c r="L21" s="418">
        <v>100.51858284639582</v>
      </c>
      <c r="M21" s="417">
        <f t="shared" si="9"/>
        <v>71594.399999999994</v>
      </c>
      <c r="N21" s="417">
        <f t="shared" si="9"/>
        <v>160174</v>
      </c>
    </row>
    <row r="22" spans="1:14">
      <c r="A22" s="420">
        <v>1</v>
      </c>
      <c r="B22" s="419" t="s">
        <v>1048</v>
      </c>
      <c r="C22" s="420" t="s">
        <v>173</v>
      </c>
      <c r="D22" s="417">
        <v>437720</v>
      </c>
      <c r="E22" s="421">
        <v>380322</v>
      </c>
      <c r="F22" s="421">
        <v>332433</v>
      </c>
      <c r="G22" s="422">
        <v>47889</v>
      </c>
      <c r="H22" s="417">
        <v>57398</v>
      </c>
      <c r="I22" s="417">
        <v>451862</v>
      </c>
      <c r="J22" s="421">
        <v>385819</v>
      </c>
      <c r="K22" s="421">
        <v>343835</v>
      </c>
      <c r="L22" s="423">
        <v>103.42986406283372</v>
      </c>
      <c r="M22" s="422">
        <v>41984</v>
      </c>
      <c r="N22" s="417">
        <v>66043</v>
      </c>
    </row>
    <row r="23" spans="1:14">
      <c r="A23" s="416">
        <v>2</v>
      </c>
      <c r="B23" s="419" t="s">
        <v>1049</v>
      </c>
      <c r="C23" s="420" t="s">
        <v>315</v>
      </c>
      <c r="D23" s="417">
        <v>14890</v>
      </c>
      <c r="E23" s="421">
        <v>14890</v>
      </c>
      <c r="F23" s="421">
        <v>14794</v>
      </c>
      <c r="G23" s="422">
        <v>96</v>
      </c>
      <c r="H23" s="417"/>
      <c r="I23" s="417">
        <v>14942</v>
      </c>
      <c r="J23" s="421">
        <v>14942</v>
      </c>
      <c r="K23" s="421">
        <v>14846</v>
      </c>
      <c r="L23" s="423">
        <v>100.35149384885764</v>
      </c>
      <c r="M23" s="422">
        <v>96</v>
      </c>
      <c r="N23" s="417"/>
    </row>
    <row r="24" spans="1:14">
      <c r="A24" s="420" t="s">
        <v>51</v>
      </c>
      <c r="B24" s="419" t="s">
        <v>844</v>
      </c>
      <c r="C24" s="420" t="s">
        <v>159</v>
      </c>
      <c r="D24" s="417">
        <v>17135</v>
      </c>
      <c r="E24" s="421">
        <v>5635</v>
      </c>
      <c r="F24" s="421">
        <v>5539</v>
      </c>
      <c r="G24" s="422">
        <v>96</v>
      </c>
      <c r="H24" s="417">
        <v>11500</v>
      </c>
      <c r="I24" s="417">
        <v>17158</v>
      </c>
      <c r="J24" s="421">
        <v>5658</v>
      </c>
      <c r="K24" s="421">
        <v>5556</v>
      </c>
      <c r="L24" s="423">
        <v>100.30691460552445</v>
      </c>
      <c r="M24" s="422">
        <v>102</v>
      </c>
      <c r="N24" s="417">
        <v>11500</v>
      </c>
    </row>
    <row r="25" spans="1:14">
      <c r="A25" s="420" t="s">
        <v>142</v>
      </c>
      <c r="B25" s="419" t="s">
        <v>1050</v>
      </c>
      <c r="C25" s="416"/>
      <c r="D25" s="421">
        <f>E25+H25</f>
        <v>1305612.0175240249</v>
      </c>
      <c r="E25" s="421">
        <f t="shared" ref="E25:M25" si="10">E26+E27+E28+E29+E30+E31+E32+E33+E36</f>
        <v>1240359.0175240249</v>
      </c>
      <c r="F25" s="421">
        <f t="shared" si="10"/>
        <v>1204073</v>
      </c>
      <c r="G25" s="421">
        <f t="shared" si="10"/>
        <v>36286.017524024872</v>
      </c>
      <c r="H25" s="421">
        <v>65253</v>
      </c>
      <c r="I25" s="421">
        <v>1312718.8999999999</v>
      </c>
      <c r="J25" s="421">
        <v>1230087.8999999999</v>
      </c>
      <c r="K25" s="421">
        <v>1200675.5</v>
      </c>
      <c r="L25" s="423">
        <v>99.717832722766815</v>
      </c>
      <c r="M25" s="421">
        <f t="shared" si="10"/>
        <v>29412.400000000001</v>
      </c>
      <c r="N25" s="422">
        <f>80231+2400</f>
        <v>82631</v>
      </c>
    </row>
    <row r="26" spans="1:14">
      <c r="A26" s="103" t="s">
        <v>144</v>
      </c>
      <c r="B26" s="38" t="s">
        <v>1051</v>
      </c>
      <c r="C26" s="103" t="s">
        <v>83</v>
      </c>
      <c r="D26" s="425">
        <v>187738.01752402488</v>
      </c>
      <c r="E26" s="425">
        <v>187738.01752402488</v>
      </c>
      <c r="F26" s="425">
        <v>182135</v>
      </c>
      <c r="G26" s="426">
        <v>5603.0175240248727</v>
      </c>
      <c r="H26" s="424"/>
      <c r="I26" s="425">
        <v>197165.5</v>
      </c>
      <c r="J26" s="425">
        <v>197165.5</v>
      </c>
      <c r="K26" s="425">
        <v>193310.5</v>
      </c>
      <c r="L26" s="428">
        <v>106.13583331045653</v>
      </c>
      <c r="M26" s="426">
        <v>3855</v>
      </c>
      <c r="N26" s="424"/>
    </row>
    <row r="27" spans="1:14">
      <c r="A27" s="103" t="s">
        <v>147</v>
      </c>
      <c r="B27" s="38" t="s">
        <v>1052</v>
      </c>
      <c r="C27" s="103" t="s">
        <v>205</v>
      </c>
      <c r="D27" s="425">
        <v>483830</v>
      </c>
      <c r="E27" s="425">
        <v>483830</v>
      </c>
      <c r="F27" s="425">
        <v>476102</v>
      </c>
      <c r="G27" s="426">
        <v>7728</v>
      </c>
      <c r="H27" s="424"/>
      <c r="I27" s="425">
        <v>484362</v>
      </c>
      <c r="J27" s="425">
        <v>484362</v>
      </c>
      <c r="K27" s="425">
        <v>476634</v>
      </c>
      <c r="L27" s="428">
        <v>100.11174076143348</v>
      </c>
      <c r="M27" s="426">
        <v>7728</v>
      </c>
      <c r="N27" s="424"/>
    </row>
    <row r="28" spans="1:14">
      <c r="A28" s="103" t="s">
        <v>157</v>
      </c>
      <c r="B28" s="38" t="s">
        <v>1053</v>
      </c>
      <c r="C28" s="37" t="s">
        <v>236</v>
      </c>
      <c r="D28" s="425">
        <v>41721</v>
      </c>
      <c r="E28" s="425">
        <v>41721</v>
      </c>
      <c r="F28" s="425">
        <v>40613</v>
      </c>
      <c r="G28" s="426">
        <v>1108</v>
      </c>
      <c r="H28" s="424"/>
      <c r="I28" s="425">
        <v>42130</v>
      </c>
      <c r="J28" s="425">
        <v>42130</v>
      </c>
      <c r="K28" s="425">
        <v>41028</v>
      </c>
      <c r="L28" s="428">
        <v>101.0218402974417</v>
      </c>
      <c r="M28" s="426">
        <v>1102</v>
      </c>
      <c r="N28" s="424"/>
    </row>
    <row r="29" spans="1:14">
      <c r="A29" s="103" t="s">
        <v>711</v>
      </c>
      <c r="B29" s="38" t="s">
        <v>1054</v>
      </c>
      <c r="C29" s="103" t="s">
        <v>247</v>
      </c>
      <c r="D29" s="425">
        <v>10077</v>
      </c>
      <c r="E29" s="425">
        <v>10077</v>
      </c>
      <c r="F29" s="425">
        <v>9915</v>
      </c>
      <c r="G29" s="426">
        <v>162</v>
      </c>
      <c r="H29" s="424"/>
      <c r="I29" s="425">
        <v>13216</v>
      </c>
      <c r="J29" s="425">
        <v>13216</v>
      </c>
      <c r="K29" s="425">
        <v>13054</v>
      </c>
      <c r="L29" s="428">
        <v>131.65910237014623</v>
      </c>
      <c r="M29" s="426">
        <v>162</v>
      </c>
      <c r="N29" s="424"/>
    </row>
    <row r="30" spans="1:14">
      <c r="A30" s="103" t="s">
        <v>1055</v>
      </c>
      <c r="B30" s="38" t="s">
        <v>1056</v>
      </c>
      <c r="C30" s="103" t="s">
        <v>389</v>
      </c>
      <c r="D30" s="425">
        <v>15556</v>
      </c>
      <c r="E30" s="425">
        <v>15556</v>
      </c>
      <c r="F30" s="425">
        <v>15308</v>
      </c>
      <c r="G30" s="426">
        <v>248</v>
      </c>
      <c r="H30" s="424"/>
      <c r="I30" s="425">
        <v>16918</v>
      </c>
      <c r="J30" s="425">
        <v>16918</v>
      </c>
      <c r="K30" s="425">
        <v>16583</v>
      </c>
      <c r="L30" s="428">
        <v>108.32897831199372</v>
      </c>
      <c r="M30" s="426">
        <v>335</v>
      </c>
      <c r="N30" s="424"/>
    </row>
    <row r="31" spans="1:14">
      <c r="A31" s="103" t="s">
        <v>1057</v>
      </c>
      <c r="B31" s="38" t="s">
        <v>1058</v>
      </c>
      <c r="C31" s="103" t="s">
        <v>223</v>
      </c>
      <c r="D31" s="425">
        <v>35707</v>
      </c>
      <c r="E31" s="425">
        <v>35707</v>
      </c>
      <c r="F31" s="425">
        <v>34627</v>
      </c>
      <c r="G31" s="426">
        <v>1080</v>
      </c>
      <c r="H31" s="424"/>
      <c r="I31" s="425">
        <v>38788</v>
      </c>
      <c r="J31" s="425">
        <v>38788</v>
      </c>
      <c r="K31" s="425">
        <v>37708</v>
      </c>
      <c r="L31" s="428">
        <v>108.89768100037543</v>
      </c>
      <c r="M31" s="426">
        <v>1080</v>
      </c>
      <c r="N31" s="424"/>
    </row>
    <row r="32" spans="1:14">
      <c r="A32" s="103" t="s">
        <v>1059</v>
      </c>
      <c r="B32" s="38" t="s">
        <v>1060</v>
      </c>
      <c r="C32" s="103" t="s">
        <v>63</v>
      </c>
      <c r="D32" s="425">
        <v>353371</v>
      </c>
      <c r="E32" s="425">
        <v>353371</v>
      </c>
      <c r="F32" s="425">
        <v>327417</v>
      </c>
      <c r="G32" s="426">
        <v>25954</v>
      </c>
      <c r="H32" s="424"/>
      <c r="I32" s="425">
        <v>342545.4</v>
      </c>
      <c r="J32" s="425">
        <v>342545.4</v>
      </c>
      <c r="K32" s="425">
        <v>317462</v>
      </c>
      <c r="L32" s="428">
        <v>96.959534782860999</v>
      </c>
      <c r="M32" s="426">
        <v>25083.4</v>
      </c>
      <c r="N32" s="424"/>
    </row>
    <row r="33" spans="1:14">
      <c r="A33" s="103" t="s">
        <v>1061</v>
      </c>
      <c r="B33" s="27" t="s">
        <v>1062</v>
      </c>
      <c r="C33" s="435"/>
      <c r="D33" s="424">
        <v>57299</v>
      </c>
      <c r="E33" s="424">
        <v>57299</v>
      </c>
      <c r="F33" s="424">
        <v>57299</v>
      </c>
      <c r="G33" s="424">
        <v>0</v>
      </c>
      <c r="H33" s="424">
        <v>0</v>
      </c>
      <c r="I33" s="424">
        <v>65501</v>
      </c>
      <c r="J33" s="424">
        <v>65501</v>
      </c>
      <c r="K33" s="424">
        <v>65501</v>
      </c>
      <c r="L33" s="436">
        <v>114.31438594041781</v>
      </c>
      <c r="M33" s="424">
        <v>0</v>
      </c>
      <c r="N33" s="424">
        <v>0</v>
      </c>
    </row>
    <row r="34" spans="1:14">
      <c r="A34" s="435" t="s">
        <v>64</v>
      </c>
      <c r="B34" s="38" t="s">
        <v>1063</v>
      </c>
      <c r="C34" s="103" t="s">
        <v>481</v>
      </c>
      <c r="D34" s="425">
        <v>44920</v>
      </c>
      <c r="E34" s="425">
        <v>44920</v>
      </c>
      <c r="F34" s="425">
        <v>44920</v>
      </c>
      <c r="G34" s="426">
        <v>0</v>
      </c>
      <c r="H34" s="424"/>
      <c r="I34" s="425">
        <v>53022</v>
      </c>
      <c r="J34" s="425">
        <v>53022</v>
      </c>
      <c r="K34" s="425">
        <v>53022</v>
      </c>
      <c r="L34" s="428">
        <v>118.03650934995548</v>
      </c>
      <c r="M34" s="426">
        <v>0</v>
      </c>
      <c r="N34" s="424"/>
    </row>
    <row r="35" spans="1:14">
      <c r="A35" s="435" t="s">
        <v>74</v>
      </c>
      <c r="B35" s="38" t="s">
        <v>1064</v>
      </c>
      <c r="C35" s="103" t="s">
        <v>476</v>
      </c>
      <c r="D35" s="425">
        <v>12379</v>
      </c>
      <c r="E35" s="425">
        <v>12379</v>
      </c>
      <c r="F35" s="425">
        <v>12379</v>
      </c>
      <c r="G35" s="426"/>
      <c r="H35" s="424"/>
      <c r="I35" s="425">
        <v>12479</v>
      </c>
      <c r="J35" s="425">
        <v>12479</v>
      </c>
      <c r="K35" s="425">
        <v>12479</v>
      </c>
      <c r="L35" s="428">
        <v>100.80781969464417</v>
      </c>
      <c r="M35" s="426"/>
      <c r="N35" s="424"/>
    </row>
    <row r="36" spans="1:14">
      <c r="A36" s="103" t="s">
        <v>1065</v>
      </c>
      <c r="B36" s="38" t="s">
        <v>1066</v>
      </c>
      <c r="C36" s="103" t="s">
        <v>607</v>
      </c>
      <c r="D36" s="424">
        <v>55060</v>
      </c>
      <c r="E36" s="424">
        <v>55060</v>
      </c>
      <c r="F36" s="424">
        <v>60657</v>
      </c>
      <c r="G36" s="424">
        <v>-5597</v>
      </c>
      <c r="H36" s="424">
        <v>0</v>
      </c>
      <c r="I36" s="424">
        <v>29462</v>
      </c>
      <c r="J36" s="424">
        <v>29462</v>
      </c>
      <c r="K36" s="424">
        <v>39395</v>
      </c>
      <c r="L36" s="436">
        <v>64.947161910414295</v>
      </c>
      <c r="M36" s="424">
        <v>-9933</v>
      </c>
      <c r="N36" s="424">
        <v>0</v>
      </c>
    </row>
    <row r="37" spans="1:14">
      <c r="A37" s="420" t="s">
        <v>53</v>
      </c>
      <c r="B37" s="21" t="s">
        <v>1067</v>
      </c>
      <c r="C37" s="22"/>
      <c r="D37" s="421">
        <v>1300</v>
      </c>
      <c r="E37" s="421">
        <v>1300</v>
      </c>
      <c r="F37" s="421">
        <v>1300</v>
      </c>
      <c r="G37" s="422"/>
      <c r="H37" s="422"/>
      <c r="I37" s="421">
        <v>2000</v>
      </c>
      <c r="J37" s="421">
        <v>2000</v>
      </c>
      <c r="K37" s="421">
        <v>2000</v>
      </c>
      <c r="L37" s="423">
        <f t="shared" si="3"/>
        <v>153.84615384615387</v>
      </c>
      <c r="M37" s="422"/>
      <c r="N37" s="422"/>
    </row>
    <row r="38" spans="1:14">
      <c r="A38" s="416" t="s">
        <v>55</v>
      </c>
      <c r="B38" s="419" t="s">
        <v>1068</v>
      </c>
      <c r="C38" s="420" t="s">
        <v>650</v>
      </c>
      <c r="D38" s="421">
        <v>1000</v>
      </c>
      <c r="E38" s="421">
        <v>1000</v>
      </c>
      <c r="F38" s="421">
        <v>1000</v>
      </c>
      <c r="G38" s="422"/>
      <c r="H38" s="417"/>
      <c r="I38" s="421">
        <v>1000</v>
      </c>
      <c r="J38" s="421">
        <v>1000</v>
      </c>
      <c r="K38" s="421">
        <v>1000</v>
      </c>
      <c r="L38" s="423">
        <f t="shared" si="3"/>
        <v>100</v>
      </c>
      <c r="M38" s="422"/>
      <c r="N38" s="417"/>
    </row>
    <row r="39" spans="1:14">
      <c r="A39" s="416" t="s">
        <v>610</v>
      </c>
      <c r="B39" s="419" t="s">
        <v>1069</v>
      </c>
      <c r="C39" s="420" t="s">
        <v>653</v>
      </c>
      <c r="D39" s="421">
        <v>66931</v>
      </c>
      <c r="E39" s="421">
        <v>66931</v>
      </c>
      <c r="F39" s="421">
        <v>66931</v>
      </c>
      <c r="G39" s="422"/>
      <c r="H39" s="417"/>
      <c r="I39" s="421">
        <v>56785</v>
      </c>
      <c r="J39" s="421">
        <v>56785</v>
      </c>
      <c r="K39" s="421">
        <v>56785</v>
      </c>
      <c r="L39" s="423">
        <f t="shared" si="3"/>
        <v>84.841105018601255</v>
      </c>
      <c r="M39" s="422"/>
      <c r="N39" s="417"/>
    </row>
    <row r="40" spans="1:14" ht="38.25">
      <c r="A40" s="435"/>
      <c r="B40" s="83" t="s">
        <v>1070</v>
      </c>
      <c r="C40" s="103"/>
      <c r="D40" s="425">
        <v>18000</v>
      </c>
      <c r="E40" s="425">
        <v>18000</v>
      </c>
      <c r="F40" s="425">
        <v>18000</v>
      </c>
      <c r="G40" s="426"/>
      <c r="H40" s="424"/>
      <c r="I40" s="425">
        <v>6908</v>
      </c>
      <c r="J40" s="425">
        <v>6908</v>
      </c>
      <c r="K40" s="425">
        <v>6908</v>
      </c>
      <c r="L40" s="428">
        <f t="shared" si="3"/>
        <v>38.37777777777778</v>
      </c>
      <c r="M40" s="426"/>
      <c r="N40" s="424"/>
    </row>
    <row r="41" spans="1:14" ht="25.5">
      <c r="A41" s="420" t="s">
        <v>614</v>
      </c>
      <c r="B41" s="57" t="s">
        <v>655</v>
      </c>
      <c r="C41" s="416"/>
      <c r="D41" s="417">
        <f>D42+D47+D49</f>
        <v>880000</v>
      </c>
      <c r="E41" s="417">
        <f t="shared" ref="E41:M41" si="11">E42+E47+E49</f>
        <v>880000</v>
      </c>
      <c r="F41" s="417">
        <f t="shared" si="11"/>
        <v>1004318</v>
      </c>
      <c r="G41" s="417">
        <f t="shared" si="11"/>
        <v>-124318</v>
      </c>
      <c r="H41" s="417">
        <f t="shared" si="11"/>
        <v>0</v>
      </c>
      <c r="I41" s="417">
        <f t="shared" si="11"/>
        <v>338492</v>
      </c>
      <c r="J41" s="417">
        <f t="shared" si="11"/>
        <v>338492</v>
      </c>
      <c r="K41" s="417">
        <f t="shared" si="11"/>
        <v>465214</v>
      </c>
      <c r="L41" s="418">
        <f t="shared" si="3"/>
        <v>46.321384262753426</v>
      </c>
      <c r="M41" s="417">
        <f t="shared" si="11"/>
        <v>-126722</v>
      </c>
      <c r="N41" s="417">
        <v>0</v>
      </c>
    </row>
    <row r="42" spans="1:14">
      <c r="A42" s="420">
        <v>1</v>
      </c>
      <c r="B42" s="57" t="s">
        <v>656</v>
      </c>
      <c r="C42" s="416"/>
      <c r="D42" s="417">
        <v>0</v>
      </c>
      <c r="E42" s="417">
        <v>0</v>
      </c>
      <c r="F42" s="417">
        <v>124318</v>
      </c>
      <c r="G42" s="417">
        <v>-124318</v>
      </c>
      <c r="H42" s="417">
        <v>0</v>
      </c>
      <c r="I42" s="417">
        <v>0</v>
      </c>
      <c r="J42" s="417">
        <v>0</v>
      </c>
      <c r="K42" s="417">
        <v>126722</v>
      </c>
      <c r="L42" s="418">
        <f t="shared" si="3"/>
        <v>101.93375054296241</v>
      </c>
      <c r="M42" s="417">
        <v>-126722</v>
      </c>
      <c r="N42" s="417">
        <v>0</v>
      </c>
    </row>
    <row r="43" spans="1:14" ht="25.5">
      <c r="A43" s="437" t="s">
        <v>66</v>
      </c>
      <c r="B43" s="112" t="s">
        <v>1071</v>
      </c>
      <c r="C43" s="435">
        <v>436</v>
      </c>
      <c r="D43" s="425">
        <v>0</v>
      </c>
      <c r="E43" s="425">
        <v>0</v>
      </c>
      <c r="F43" s="425">
        <v>54971</v>
      </c>
      <c r="G43" s="426">
        <v>-54971</v>
      </c>
      <c r="H43" s="424"/>
      <c r="I43" s="425">
        <v>0</v>
      </c>
      <c r="J43" s="425">
        <v>0</v>
      </c>
      <c r="K43" s="425">
        <v>54971</v>
      </c>
      <c r="L43" s="428">
        <f t="shared" si="3"/>
        <v>100</v>
      </c>
      <c r="M43" s="426">
        <v>-54971</v>
      </c>
      <c r="N43" s="424"/>
    </row>
    <row r="44" spans="1:14" ht="25.5">
      <c r="A44" s="437" t="s">
        <v>66</v>
      </c>
      <c r="B44" s="112" t="s">
        <v>1072</v>
      </c>
      <c r="C44" s="435">
        <v>436</v>
      </c>
      <c r="D44" s="425">
        <v>0</v>
      </c>
      <c r="E44" s="425">
        <v>0</v>
      </c>
      <c r="F44" s="425">
        <v>46690</v>
      </c>
      <c r="G44" s="426">
        <v>-46690</v>
      </c>
      <c r="H44" s="424"/>
      <c r="I44" s="425">
        <v>0</v>
      </c>
      <c r="J44" s="425">
        <v>0</v>
      </c>
      <c r="K44" s="425">
        <v>46690</v>
      </c>
      <c r="L44" s="428">
        <f t="shared" si="3"/>
        <v>100</v>
      </c>
      <c r="M44" s="426">
        <v>-46690</v>
      </c>
      <c r="N44" s="424"/>
    </row>
    <row r="45" spans="1:14" ht="25.5">
      <c r="A45" s="437" t="s">
        <v>66</v>
      </c>
      <c r="B45" s="112" t="s">
        <v>1073</v>
      </c>
      <c r="C45" s="435">
        <v>436</v>
      </c>
      <c r="D45" s="425">
        <v>0</v>
      </c>
      <c r="E45" s="425">
        <v>0</v>
      </c>
      <c r="F45" s="425">
        <v>22657</v>
      </c>
      <c r="G45" s="426">
        <v>-22657</v>
      </c>
      <c r="H45" s="424"/>
      <c r="I45" s="425">
        <v>0</v>
      </c>
      <c r="J45" s="425">
        <v>0</v>
      </c>
      <c r="K45" s="425">
        <v>22657</v>
      </c>
      <c r="L45" s="428">
        <f t="shared" si="3"/>
        <v>100</v>
      </c>
      <c r="M45" s="426">
        <v>-22657</v>
      </c>
      <c r="N45" s="424"/>
    </row>
    <row r="46" spans="1:14">
      <c r="A46" s="437" t="s">
        <v>66</v>
      </c>
      <c r="B46" s="112" t="s">
        <v>660</v>
      </c>
      <c r="C46" s="435">
        <v>436</v>
      </c>
      <c r="D46" s="425"/>
      <c r="E46" s="425"/>
      <c r="F46" s="425"/>
      <c r="G46" s="426"/>
      <c r="H46" s="424"/>
      <c r="I46" s="425">
        <v>0</v>
      </c>
      <c r="J46" s="425">
        <v>0</v>
      </c>
      <c r="K46" s="425">
        <v>2404</v>
      </c>
      <c r="L46" s="428"/>
      <c r="M46" s="426">
        <v>-2404</v>
      </c>
      <c r="N46" s="424"/>
    </row>
    <row r="47" spans="1:14" ht="63.75">
      <c r="A47" s="438" t="s">
        <v>49</v>
      </c>
      <c r="B47" s="113" t="s">
        <v>661</v>
      </c>
      <c r="C47" s="416"/>
      <c r="D47" s="421">
        <v>880000</v>
      </c>
      <c r="E47" s="421">
        <v>880000</v>
      </c>
      <c r="F47" s="421">
        <v>880000</v>
      </c>
      <c r="G47" s="422"/>
      <c r="H47" s="417"/>
      <c r="I47" s="421">
        <v>299492</v>
      </c>
      <c r="J47" s="421">
        <v>299492</v>
      </c>
      <c r="K47" s="421">
        <v>299492</v>
      </c>
      <c r="L47" s="423">
        <f t="shared" si="3"/>
        <v>34.033181818181816</v>
      </c>
      <c r="M47" s="422"/>
      <c r="N47" s="417"/>
    </row>
    <row r="48" spans="1:14" ht="38.25">
      <c r="A48" s="439"/>
      <c r="B48" s="114" t="s">
        <v>1074</v>
      </c>
      <c r="C48" s="440"/>
      <c r="D48" s="431"/>
      <c r="E48" s="441"/>
      <c r="F48" s="441"/>
      <c r="G48" s="442"/>
      <c r="H48" s="443"/>
      <c r="I48" s="431">
        <v>161000</v>
      </c>
      <c r="J48" s="431">
        <v>161000</v>
      </c>
      <c r="K48" s="36">
        <v>161000</v>
      </c>
      <c r="L48" s="444"/>
      <c r="M48" s="442"/>
      <c r="N48" s="443"/>
    </row>
    <row r="49" spans="1:14" ht="25.5">
      <c r="A49" s="438" t="s">
        <v>51</v>
      </c>
      <c r="B49" s="113" t="s">
        <v>1075</v>
      </c>
      <c r="C49" s="416"/>
      <c r="D49" s="421"/>
      <c r="E49" s="445"/>
      <c r="F49" s="445"/>
      <c r="G49" s="446"/>
      <c r="H49" s="447"/>
      <c r="I49" s="421">
        <v>39000</v>
      </c>
      <c r="J49" s="421">
        <v>39000</v>
      </c>
      <c r="K49" s="445">
        <v>39000</v>
      </c>
      <c r="L49" s="448"/>
      <c r="M49" s="446"/>
      <c r="N49" s="447"/>
    </row>
    <row r="50" spans="1:14" ht="25.5">
      <c r="A50" s="449" t="s">
        <v>24</v>
      </c>
      <c r="B50" s="450" t="s">
        <v>665</v>
      </c>
      <c r="C50" s="451"/>
      <c r="D50" s="452">
        <v>16100</v>
      </c>
      <c r="E50" s="452">
        <v>16100</v>
      </c>
      <c r="F50" s="452">
        <v>16100</v>
      </c>
      <c r="G50" s="453"/>
      <c r="H50" s="454"/>
      <c r="I50" s="452">
        <v>83900</v>
      </c>
      <c r="J50" s="452">
        <v>83900</v>
      </c>
      <c r="K50" s="452">
        <v>83900</v>
      </c>
      <c r="L50" s="455">
        <f t="shared" si="3"/>
        <v>521.11801242236027</v>
      </c>
      <c r="M50" s="453"/>
      <c r="N50" s="454"/>
    </row>
  </sheetData>
  <mergeCells count="20">
    <mergeCell ref="A2:N2"/>
    <mergeCell ref="M3:N3"/>
    <mergeCell ref="A4:A8"/>
    <mergeCell ref="B4:B8"/>
    <mergeCell ref="C4:C8"/>
    <mergeCell ref="D4:D8"/>
    <mergeCell ref="E4:H4"/>
    <mergeCell ref="I4:I8"/>
    <mergeCell ref="J4:N4"/>
    <mergeCell ref="E5:E8"/>
    <mergeCell ref="F5:G5"/>
    <mergeCell ref="H5:H8"/>
    <mergeCell ref="J5:J8"/>
    <mergeCell ref="K5:M5"/>
    <mergeCell ref="N5:N8"/>
    <mergeCell ref="F6:F8"/>
    <mergeCell ref="G6:G8"/>
    <mergeCell ref="K6:K8"/>
    <mergeCell ref="L6:L8"/>
    <mergeCell ref="M6: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2942-3471-4293-A1B1-8175D8662530}">
  <dimension ref="A1:P762"/>
  <sheetViews>
    <sheetView zoomScale="85" zoomScaleNormal="85" workbookViewId="0">
      <pane xSplit="2" ySplit="10" topLeftCell="D11" activePane="bottomRight" state="frozen"/>
      <selection pane="topRight" activeCell="C1" sqref="C1"/>
      <selection pane="bottomLeft" activeCell="A11" sqref="A11"/>
      <selection pane="bottomRight" activeCell="D758" sqref="D758"/>
    </sheetView>
  </sheetViews>
  <sheetFormatPr defaultRowHeight="15"/>
  <cols>
    <col min="1" max="1" width="4.42578125" customWidth="1"/>
    <col min="2" max="2" width="36.42578125" customWidth="1"/>
    <col min="3" max="3" width="5.28515625" customWidth="1"/>
    <col min="4" max="5" width="9.28515625" customWidth="1"/>
    <col min="6" max="6" width="9.7109375" customWidth="1"/>
    <col min="7" max="7" width="8.42578125" customWidth="1"/>
    <col min="8" max="8" width="5.7109375" customWidth="1"/>
    <col min="9" max="9" width="9" customWidth="1"/>
    <col min="10" max="10" width="8.7109375" customWidth="1"/>
    <col min="11" max="11" width="6.28515625" customWidth="1"/>
    <col min="12" max="12" width="5.42578125" customWidth="1"/>
    <col min="13" max="13" width="9.7109375" customWidth="1"/>
    <col min="14" max="14" width="7.7109375" customWidth="1"/>
    <col min="15" max="15" width="9.42578125" customWidth="1"/>
    <col min="16" max="16" width="8" customWidth="1"/>
  </cols>
  <sheetData>
    <row r="1" spans="1:16">
      <c r="A1" s="3" t="s">
        <v>0</v>
      </c>
      <c r="B1" s="4"/>
      <c r="C1" s="5"/>
      <c r="D1" s="4"/>
      <c r="E1" s="6"/>
      <c r="F1" s="6"/>
      <c r="G1" s="6"/>
      <c r="H1" s="4"/>
      <c r="I1" s="6"/>
      <c r="J1" s="6"/>
      <c r="K1" s="4"/>
      <c r="L1" s="4"/>
      <c r="M1" s="6"/>
      <c r="N1" s="6"/>
      <c r="O1" s="4"/>
      <c r="P1" s="6"/>
    </row>
    <row r="2" spans="1:16" ht="15.75">
      <c r="A2" s="622" t="s">
        <v>1</v>
      </c>
      <c r="B2" s="622"/>
      <c r="C2" s="622"/>
      <c r="D2" s="622"/>
      <c r="E2" s="622"/>
      <c r="F2" s="622"/>
      <c r="G2" s="622"/>
      <c r="H2" s="622"/>
      <c r="I2" s="622"/>
      <c r="J2" s="622"/>
      <c r="K2" s="622"/>
      <c r="L2" s="622"/>
      <c r="M2" s="622"/>
      <c r="N2" s="622"/>
      <c r="O2" s="622"/>
      <c r="P2" s="622"/>
    </row>
    <row r="3" spans="1:16">
      <c r="A3" s="7"/>
      <c r="B3" s="7"/>
      <c r="C3" s="8"/>
      <c r="D3" s="8"/>
      <c r="E3" s="8"/>
      <c r="F3" s="8"/>
      <c r="G3" s="8"/>
      <c r="H3" s="8"/>
      <c r="I3" s="8"/>
      <c r="J3" s="8"/>
      <c r="K3" s="8"/>
      <c r="L3" s="8"/>
      <c r="M3" s="8"/>
      <c r="N3" s="8"/>
      <c r="O3" s="623" t="s">
        <v>2</v>
      </c>
      <c r="P3" s="623"/>
    </row>
    <row r="4" spans="1:16" ht="14.45" customHeight="1">
      <c r="A4" s="624" t="s">
        <v>3</v>
      </c>
      <c r="B4" s="624" t="s">
        <v>4</v>
      </c>
      <c r="C4" s="621" t="s">
        <v>5</v>
      </c>
      <c r="D4" s="612" t="s">
        <v>6</v>
      </c>
      <c r="E4" s="612" t="s">
        <v>7</v>
      </c>
      <c r="F4" s="625" t="s">
        <v>8</v>
      </c>
      <c r="G4" s="626"/>
      <c r="H4" s="626"/>
      <c r="I4" s="626"/>
      <c r="J4" s="626"/>
      <c r="K4" s="626"/>
      <c r="L4" s="626"/>
      <c r="M4" s="626"/>
      <c r="N4" s="626"/>
      <c r="O4" s="626"/>
      <c r="P4" s="626"/>
    </row>
    <row r="5" spans="1:16" ht="14.45" customHeight="1">
      <c r="A5" s="624"/>
      <c r="B5" s="624"/>
      <c r="C5" s="621"/>
      <c r="D5" s="613"/>
      <c r="E5" s="613"/>
      <c r="F5" s="621" t="s">
        <v>9</v>
      </c>
      <c r="G5" s="627" t="s">
        <v>10</v>
      </c>
      <c r="H5" s="627"/>
      <c r="I5" s="627"/>
      <c r="J5" s="627"/>
      <c r="K5" s="627"/>
      <c r="L5" s="627"/>
      <c r="M5" s="627"/>
      <c r="N5" s="627"/>
      <c r="O5" s="627"/>
      <c r="P5" s="621" t="s">
        <v>11</v>
      </c>
    </row>
    <row r="6" spans="1:16" ht="14.45" customHeight="1">
      <c r="A6" s="624"/>
      <c r="B6" s="624"/>
      <c r="C6" s="621"/>
      <c r="D6" s="613"/>
      <c r="E6" s="613"/>
      <c r="F6" s="621"/>
      <c r="G6" s="621" t="s">
        <v>12</v>
      </c>
      <c r="H6" s="620" t="s">
        <v>13</v>
      </c>
      <c r="I6" s="620"/>
      <c r="J6" s="620"/>
      <c r="K6" s="620"/>
      <c r="L6" s="620"/>
      <c r="M6" s="620"/>
      <c r="N6" s="620"/>
      <c r="O6" s="621" t="s">
        <v>14</v>
      </c>
      <c r="P6" s="621"/>
    </row>
    <row r="7" spans="1:16" ht="14.45" customHeight="1">
      <c r="A7" s="624"/>
      <c r="B7" s="624"/>
      <c r="C7" s="621"/>
      <c r="D7" s="613"/>
      <c r="E7" s="613"/>
      <c r="F7" s="621"/>
      <c r="G7" s="621"/>
      <c r="H7" s="621" t="s">
        <v>15</v>
      </c>
      <c r="I7" s="621" t="s">
        <v>16</v>
      </c>
      <c r="J7" s="621" t="s">
        <v>17</v>
      </c>
      <c r="K7" s="620" t="s">
        <v>13</v>
      </c>
      <c r="L7" s="620"/>
      <c r="M7" s="620"/>
      <c r="N7" s="620"/>
      <c r="O7" s="621"/>
      <c r="P7" s="621"/>
    </row>
    <row r="8" spans="1:16" ht="14.45" customHeight="1">
      <c r="A8" s="624"/>
      <c r="B8" s="624"/>
      <c r="C8" s="621"/>
      <c r="D8" s="613"/>
      <c r="E8" s="613"/>
      <c r="F8" s="621"/>
      <c r="G8" s="621"/>
      <c r="H8" s="621"/>
      <c r="I8" s="621"/>
      <c r="J8" s="621"/>
      <c r="K8" s="621" t="s">
        <v>18</v>
      </c>
      <c r="L8" s="621"/>
      <c r="M8" s="621"/>
      <c r="N8" s="621" t="s">
        <v>19</v>
      </c>
      <c r="O8" s="621"/>
      <c r="P8" s="621"/>
    </row>
    <row r="9" spans="1:16" ht="51">
      <c r="A9" s="624"/>
      <c r="B9" s="624"/>
      <c r="C9" s="621"/>
      <c r="D9" s="614"/>
      <c r="E9" s="614"/>
      <c r="F9" s="621"/>
      <c r="G9" s="621"/>
      <c r="H9" s="621"/>
      <c r="I9" s="621"/>
      <c r="J9" s="621"/>
      <c r="K9" s="9" t="s">
        <v>20</v>
      </c>
      <c r="L9" s="10" t="s">
        <v>21</v>
      </c>
      <c r="M9" s="9" t="s">
        <v>22</v>
      </c>
      <c r="N9" s="621"/>
      <c r="O9" s="621"/>
      <c r="P9" s="621"/>
    </row>
    <row r="10" spans="1:16">
      <c r="A10" s="11" t="s">
        <v>23</v>
      </c>
      <c r="B10" s="11" t="s">
        <v>24</v>
      </c>
      <c r="C10" s="12" t="s">
        <v>25</v>
      </c>
      <c r="D10" s="13" t="s">
        <v>26</v>
      </c>
      <c r="E10" s="14" t="s">
        <v>27</v>
      </c>
      <c r="F10" s="14" t="s">
        <v>28</v>
      </c>
      <c r="G10" s="14" t="s">
        <v>29</v>
      </c>
      <c r="H10" s="15" t="s">
        <v>30</v>
      </c>
      <c r="I10" s="14" t="s">
        <v>31</v>
      </c>
      <c r="J10" s="14" t="s">
        <v>32</v>
      </c>
      <c r="K10" s="15" t="s">
        <v>33</v>
      </c>
      <c r="L10" s="15" t="s">
        <v>34</v>
      </c>
      <c r="M10" s="14">
        <v>10</v>
      </c>
      <c r="N10" s="14" t="s">
        <v>35</v>
      </c>
      <c r="O10" s="15" t="s">
        <v>36</v>
      </c>
      <c r="P10" s="14" t="s">
        <v>37</v>
      </c>
    </row>
    <row r="11" spans="1:16" ht="25.5">
      <c r="A11" s="16" t="s">
        <v>23</v>
      </c>
      <c r="B11" s="17" t="s">
        <v>38</v>
      </c>
      <c r="C11" s="18"/>
      <c r="D11" s="18">
        <f>D12+D744</f>
        <v>3102126.1286351359</v>
      </c>
      <c r="E11" s="18">
        <f t="shared" ref="E11:P11" si="0">E12+E744</f>
        <v>2632416.9</v>
      </c>
      <c r="F11" s="18">
        <f t="shared" si="0"/>
        <v>2687544.5</v>
      </c>
      <c r="G11" s="18">
        <f t="shared" si="0"/>
        <v>883056</v>
      </c>
      <c r="H11" s="18">
        <f t="shared" si="0"/>
        <v>2145</v>
      </c>
      <c r="I11" s="18">
        <f t="shared" si="0"/>
        <v>213047</v>
      </c>
      <c r="J11" s="18">
        <f t="shared" si="0"/>
        <v>670009</v>
      </c>
      <c r="K11" s="18">
        <f t="shared" si="0"/>
        <v>0</v>
      </c>
      <c r="L11" s="18">
        <f t="shared" si="0"/>
        <v>0</v>
      </c>
      <c r="M11" s="18">
        <f t="shared" si="0"/>
        <v>83085</v>
      </c>
      <c r="N11" s="18">
        <f t="shared" si="0"/>
        <v>586924</v>
      </c>
      <c r="O11" s="18">
        <f t="shared" si="0"/>
        <v>1804488.5</v>
      </c>
      <c r="P11" s="18">
        <f t="shared" si="0"/>
        <v>-55127.600000000006</v>
      </c>
    </row>
    <row r="12" spans="1:16">
      <c r="A12" s="16" t="s">
        <v>39</v>
      </c>
      <c r="B12" s="19" t="s">
        <v>40</v>
      </c>
      <c r="C12" s="18"/>
      <c r="D12" s="18">
        <f>D13+D22+D732+D733+D734+D735</f>
        <v>3086026.1286351359</v>
      </c>
      <c r="E12" s="18">
        <f t="shared" ref="E12:P12" si="1">E13+E22+E732+E733+E734+E735</f>
        <v>2548516.9</v>
      </c>
      <c r="F12" s="18">
        <f t="shared" si="1"/>
        <v>2603644.5</v>
      </c>
      <c r="G12" s="18">
        <f t="shared" si="1"/>
        <v>883056</v>
      </c>
      <c r="H12" s="18">
        <f t="shared" si="1"/>
        <v>2145</v>
      </c>
      <c r="I12" s="18">
        <f t="shared" si="1"/>
        <v>213047</v>
      </c>
      <c r="J12" s="18">
        <f t="shared" si="1"/>
        <v>670009</v>
      </c>
      <c r="K12" s="18">
        <f>K13+K22+K732+K733+K734+K735</f>
        <v>0</v>
      </c>
      <c r="L12" s="18">
        <f t="shared" si="1"/>
        <v>0</v>
      </c>
      <c r="M12" s="18">
        <f t="shared" si="1"/>
        <v>83085</v>
      </c>
      <c r="N12" s="18">
        <f t="shared" si="1"/>
        <v>586924</v>
      </c>
      <c r="O12" s="18">
        <f t="shared" si="1"/>
        <v>1720588.5</v>
      </c>
      <c r="P12" s="18">
        <f t="shared" si="1"/>
        <v>-55127.600000000006</v>
      </c>
    </row>
    <row r="13" spans="1:16">
      <c r="A13" s="16" t="s">
        <v>41</v>
      </c>
      <c r="B13" s="19" t="s">
        <v>42</v>
      </c>
      <c r="C13" s="18"/>
      <c r="D13" s="18">
        <f>D14+D15+D20+D21</f>
        <v>495589</v>
      </c>
      <c r="E13" s="18">
        <f t="shared" ref="E13:P13" si="2">E14+E15+E20+E21</f>
        <v>513733</v>
      </c>
      <c r="F13" s="18">
        <f t="shared" si="2"/>
        <v>513733</v>
      </c>
      <c r="G13" s="18">
        <f t="shared" si="2"/>
        <v>513733</v>
      </c>
      <c r="H13" s="18">
        <f t="shared" si="2"/>
        <v>0</v>
      </c>
      <c r="I13" s="18">
        <f t="shared" si="2"/>
        <v>0</v>
      </c>
      <c r="J13" s="18">
        <f t="shared" si="2"/>
        <v>513733</v>
      </c>
      <c r="K13" s="18">
        <f t="shared" si="2"/>
        <v>0</v>
      </c>
      <c r="L13" s="18">
        <f t="shared" si="2"/>
        <v>0</v>
      </c>
      <c r="M13" s="18">
        <f t="shared" si="2"/>
        <v>0</v>
      </c>
      <c r="N13" s="18">
        <f t="shared" si="2"/>
        <v>513733</v>
      </c>
      <c r="O13" s="18">
        <f t="shared" si="2"/>
        <v>0</v>
      </c>
      <c r="P13" s="18">
        <f t="shared" si="2"/>
        <v>0</v>
      </c>
    </row>
    <row r="14" spans="1:16">
      <c r="A14" s="20" t="s">
        <v>43</v>
      </c>
      <c r="B14" s="21" t="s">
        <v>44</v>
      </c>
      <c r="C14" s="22"/>
      <c r="D14" s="18">
        <v>338352</v>
      </c>
      <c r="E14" s="18">
        <v>298629</v>
      </c>
      <c r="F14" s="18">
        <v>298629</v>
      </c>
      <c r="G14" s="23">
        <v>298629</v>
      </c>
      <c r="H14" s="24"/>
      <c r="I14" s="18"/>
      <c r="J14" s="23">
        <v>298629</v>
      </c>
      <c r="K14" s="24"/>
      <c r="L14" s="25"/>
      <c r="M14" s="18"/>
      <c r="N14" s="23">
        <v>298629</v>
      </c>
      <c r="O14" s="23">
        <v>0</v>
      </c>
      <c r="P14" s="23"/>
    </row>
    <row r="15" spans="1:16">
      <c r="A15" s="20" t="s">
        <v>45</v>
      </c>
      <c r="B15" s="21" t="s">
        <v>46</v>
      </c>
      <c r="C15" s="18"/>
      <c r="D15" s="18">
        <f>D16+D18+D19</f>
        <v>68737</v>
      </c>
      <c r="E15" s="18">
        <f t="shared" ref="E15:P15" si="3">E16+E18+E19</f>
        <v>119104</v>
      </c>
      <c r="F15" s="18">
        <f t="shared" si="3"/>
        <v>119104</v>
      </c>
      <c r="G15" s="18">
        <f t="shared" si="3"/>
        <v>119104</v>
      </c>
      <c r="H15" s="18">
        <f t="shared" si="3"/>
        <v>0</v>
      </c>
      <c r="I15" s="18">
        <f t="shared" si="3"/>
        <v>0</v>
      </c>
      <c r="J15" s="18">
        <f t="shared" si="3"/>
        <v>119104</v>
      </c>
      <c r="K15" s="18">
        <f t="shared" si="3"/>
        <v>0</v>
      </c>
      <c r="L15" s="18">
        <f t="shared" si="3"/>
        <v>0</v>
      </c>
      <c r="M15" s="18">
        <f t="shared" si="3"/>
        <v>0</v>
      </c>
      <c r="N15" s="18">
        <f t="shared" si="3"/>
        <v>119104</v>
      </c>
      <c r="O15" s="18">
        <f t="shared" si="3"/>
        <v>0</v>
      </c>
      <c r="P15" s="18">
        <f t="shared" si="3"/>
        <v>0</v>
      </c>
    </row>
    <row r="16" spans="1:16">
      <c r="A16" s="26" t="s">
        <v>26</v>
      </c>
      <c r="B16" s="27" t="s">
        <v>47</v>
      </c>
      <c r="C16" s="28"/>
      <c r="D16" s="29">
        <v>57800</v>
      </c>
      <c r="E16" s="29">
        <v>105800</v>
      </c>
      <c r="F16" s="29">
        <v>105800</v>
      </c>
      <c r="G16" s="30">
        <v>105800</v>
      </c>
      <c r="H16" s="31"/>
      <c r="I16" s="29"/>
      <c r="J16" s="30">
        <v>105800</v>
      </c>
      <c r="K16" s="31"/>
      <c r="L16" s="32"/>
      <c r="M16" s="29"/>
      <c r="N16" s="30">
        <v>105800</v>
      </c>
      <c r="O16" s="30">
        <v>0</v>
      </c>
      <c r="P16" s="30"/>
    </row>
    <row r="17" spans="1:16">
      <c r="A17" s="33"/>
      <c r="B17" s="34" t="s">
        <v>48</v>
      </c>
      <c r="C17" s="35"/>
      <c r="D17" s="29">
        <v>57800</v>
      </c>
      <c r="E17" s="29">
        <v>105800</v>
      </c>
      <c r="F17" s="29">
        <v>105800</v>
      </c>
      <c r="G17" s="30">
        <v>105800</v>
      </c>
      <c r="H17" s="31"/>
      <c r="I17" s="29"/>
      <c r="J17" s="30">
        <v>105800</v>
      </c>
      <c r="K17" s="31"/>
      <c r="L17" s="32"/>
      <c r="M17" s="29"/>
      <c r="N17" s="30">
        <v>105800</v>
      </c>
      <c r="O17" s="30">
        <v>0</v>
      </c>
      <c r="P17" s="36"/>
    </row>
    <row r="18" spans="1:16">
      <c r="A18" s="37" t="s">
        <v>49</v>
      </c>
      <c r="B18" s="38" t="s">
        <v>50</v>
      </c>
      <c r="C18" s="37"/>
      <c r="D18" s="29">
        <v>2844</v>
      </c>
      <c r="E18" s="29">
        <v>3884</v>
      </c>
      <c r="F18" s="29">
        <v>3884</v>
      </c>
      <c r="G18" s="30">
        <v>3884</v>
      </c>
      <c r="H18" s="31"/>
      <c r="I18" s="29"/>
      <c r="J18" s="30">
        <v>3884</v>
      </c>
      <c r="K18" s="31"/>
      <c r="L18" s="32"/>
      <c r="M18" s="29"/>
      <c r="N18" s="30">
        <v>3884</v>
      </c>
      <c r="O18" s="30">
        <v>0</v>
      </c>
      <c r="P18" s="30"/>
    </row>
    <row r="19" spans="1:16" ht="25.5">
      <c r="A19" s="26" t="s">
        <v>51</v>
      </c>
      <c r="B19" s="27" t="s">
        <v>52</v>
      </c>
      <c r="C19" s="37"/>
      <c r="D19" s="29">
        <v>8093</v>
      </c>
      <c r="E19" s="29">
        <v>9420</v>
      </c>
      <c r="F19" s="29">
        <v>9420</v>
      </c>
      <c r="G19" s="30">
        <v>9420</v>
      </c>
      <c r="H19" s="31"/>
      <c r="I19" s="29"/>
      <c r="J19" s="30">
        <v>9420</v>
      </c>
      <c r="K19" s="31"/>
      <c r="L19" s="32"/>
      <c r="M19" s="29"/>
      <c r="N19" s="30">
        <v>9420</v>
      </c>
      <c r="O19" s="30">
        <v>0</v>
      </c>
      <c r="P19" s="30"/>
    </row>
    <row r="20" spans="1:16">
      <c r="A20" s="20" t="s">
        <v>53</v>
      </c>
      <c r="B20" s="21" t="s">
        <v>54</v>
      </c>
      <c r="C20" s="22"/>
      <c r="D20" s="18">
        <v>85000</v>
      </c>
      <c r="E20" s="18">
        <v>90000</v>
      </c>
      <c r="F20" s="18">
        <v>90000</v>
      </c>
      <c r="G20" s="23">
        <v>90000</v>
      </c>
      <c r="H20" s="24"/>
      <c r="I20" s="18"/>
      <c r="J20" s="23">
        <v>90000</v>
      </c>
      <c r="K20" s="24"/>
      <c r="L20" s="25"/>
      <c r="M20" s="18"/>
      <c r="N20" s="23">
        <v>90000</v>
      </c>
      <c r="O20" s="23">
        <v>0</v>
      </c>
      <c r="P20" s="23"/>
    </row>
    <row r="21" spans="1:16" ht="25.5">
      <c r="A21" s="22" t="s">
        <v>55</v>
      </c>
      <c r="B21" s="39" t="s">
        <v>56</v>
      </c>
      <c r="C21" s="22"/>
      <c r="D21" s="18">
        <v>3500</v>
      </c>
      <c r="E21" s="18">
        <v>6000</v>
      </c>
      <c r="F21" s="18">
        <v>6000</v>
      </c>
      <c r="G21" s="23">
        <v>6000</v>
      </c>
      <c r="H21" s="24"/>
      <c r="I21" s="18"/>
      <c r="J21" s="23">
        <v>6000</v>
      </c>
      <c r="K21" s="24"/>
      <c r="L21" s="25"/>
      <c r="M21" s="18"/>
      <c r="N21" s="23">
        <v>6000</v>
      </c>
      <c r="O21" s="23">
        <v>0</v>
      </c>
      <c r="P21" s="23"/>
    </row>
    <row r="22" spans="1:16">
      <c r="A22" s="16" t="s">
        <v>57</v>
      </c>
      <c r="B22" s="40" t="s">
        <v>58</v>
      </c>
      <c r="C22" s="22"/>
      <c r="D22" s="18">
        <f>D23+D389+D572+D703+D704+D707+D710+D711+D713+D728+D712</f>
        <v>1641206.1286351359</v>
      </c>
      <c r="E22" s="18">
        <f t="shared" ref="E22:P22" si="4">E23+E389+E572+E703+E704+E707+E710+E711+E713+E728</f>
        <v>1636506.9</v>
      </c>
      <c r="F22" s="18">
        <f t="shared" si="4"/>
        <v>1564912.5</v>
      </c>
      <c r="G22" s="18">
        <f t="shared" si="4"/>
        <v>369323</v>
      </c>
      <c r="H22" s="18">
        <f t="shared" si="4"/>
        <v>2145</v>
      </c>
      <c r="I22" s="18">
        <f t="shared" si="4"/>
        <v>213047</v>
      </c>
      <c r="J22" s="18">
        <f t="shared" si="4"/>
        <v>156276</v>
      </c>
      <c r="K22" s="18">
        <f>K23+K389+K572+K703+K704+K707+K710+K711+K713+K728</f>
        <v>0</v>
      </c>
      <c r="L22" s="18">
        <f t="shared" si="4"/>
        <v>0</v>
      </c>
      <c r="M22" s="18">
        <f t="shared" si="4"/>
        <v>83085</v>
      </c>
      <c r="N22" s="18">
        <f t="shared" si="4"/>
        <v>73191</v>
      </c>
      <c r="O22" s="18">
        <f t="shared" si="4"/>
        <v>1195589.5</v>
      </c>
      <c r="P22" s="18">
        <f t="shared" si="4"/>
        <v>71594.399999999994</v>
      </c>
    </row>
    <row r="23" spans="1:16">
      <c r="A23" s="41" t="s">
        <v>43</v>
      </c>
      <c r="B23" s="40" t="s">
        <v>59</v>
      </c>
      <c r="C23" s="18"/>
      <c r="D23" s="18">
        <v>1280753.8286351359</v>
      </c>
      <c r="E23" s="18">
        <v>1305828</v>
      </c>
      <c r="F23" s="18">
        <v>1234054</v>
      </c>
      <c r="G23" s="18">
        <v>249699</v>
      </c>
      <c r="H23" s="18">
        <v>1684</v>
      </c>
      <c r="I23" s="18">
        <v>165556</v>
      </c>
      <c r="J23" s="18">
        <v>84143</v>
      </c>
      <c r="K23" s="18">
        <v>0</v>
      </c>
      <c r="L23" s="18">
        <v>0</v>
      </c>
      <c r="M23" s="18">
        <v>61572</v>
      </c>
      <c r="N23" s="18">
        <v>22571</v>
      </c>
      <c r="O23" s="18">
        <v>984355</v>
      </c>
      <c r="P23" s="18">
        <v>71774</v>
      </c>
    </row>
    <row r="24" spans="1:16">
      <c r="A24" s="42" t="s">
        <v>26</v>
      </c>
      <c r="B24" s="40" t="s">
        <v>60</v>
      </c>
      <c r="C24" s="18"/>
      <c r="D24" s="23">
        <v>159904.01752402488</v>
      </c>
      <c r="E24" s="23">
        <v>165840</v>
      </c>
      <c r="F24" s="23">
        <v>154311</v>
      </c>
      <c r="G24" s="23">
        <v>86512</v>
      </c>
      <c r="H24" s="23">
        <v>650</v>
      </c>
      <c r="I24" s="23">
        <v>67545</v>
      </c>
      <c r="J24" s="23">
        <v>18967</v>
      </c>
      <c r="K24" s="23"/>
      <c r="L24" s="23"/>
      <c r="M24" s="23">
        <v>18804</v>
      </c>
      <c r="N24" s="23">
        <v>163</v>
      </c>
      <c r="O24" s="23">
        <v>67799</v>
      </c>
      <c r="P24" s="23">
        <v>11529</v>
      </c>
    </row>
    <row r="25" spans="1:16">
      <c r="A25" s="22" t="s">
        <v>61</v>
      </c>
      <c r="B25" s="40" t="s">
        <v>62</v>
      </c>
      <c r="C25" s="22" t="s">
        <v>63</v>
      </c>
      <c r="D25" s="18">
        <v>69432</v>
      </c>
      <c r="E25" s="18">
        <v>70655</v>
      </c>
      <c r="F25" s="18">
        <v>61022</v>
      </c>
      <c r="G25" s="18">
        <v>61022</v>
      </c>
      <c r="H25" s="18">
        <v>392</v>
      </c>
      <c r="I25" s="18">
        <v>47499</v>
      </c>
      <c r="J25" s="18">
        <v>13523</v>
      </c>
      <c r="K25" s="18">
        <v>0</v>
      </c>
      <c r="L25" s="18">
        <v>0</v>
      </c>
      <c r="M25" s="18">
        <v>13360</v>
      </c>
      <c r="N25" s="18">
        <v>163</v>
      </c>
      <c r="O25" s="18">
        <v>0</v>
      </c>
      <c r="P25" s="18">
        <v>9633</v>
      </c>
    </row>
    <row r="26" spans="1:16">
      <c r="A26" s="29" t="s">
        <v>64</v>
      </c>
      <c r="B26" s="43" t="s">
        <v>65</v>
      </c>
      <c r="C26" s="29"/>
      <c r="D26" s="29">
        <v>69231</v>
      </c>
      <c r="E26" s="29">
        <v>69246</v>
      </c>
      <c r="F26" s="29">
        <v>59613</v>
      </c>
      <c r="G26" s="29">
        <v>59613</v>
      </c>
      <c r="H26" s="29">
        <v>392</v>
      </c>
      <c r="I26" s="29">
        <v>46253</v>
      </c>
      <c r="J26" s="29">
        <v>13360</v>
      </c>
      <c r="K26" s="29"/>
      <c r="L26" s="29"/>
      <c r="M26" s="29">
        <v>13360</v>
      </c>
      <c r="N26" s="29">
        <v>0</v>
      </c>
      <c r="O26" s="29">
        <v>0</v>
      </c>
      <c r="P26" s="29">
        <v>9633</v>
      </c>
    </row>
    <row r="27" spans="1:16">
      <c r="A27" s="44" t="s">
        <v>66</v>
      </c>
      <c r="B27" s="45" t="s">
        <v>67</v>
      </c>
      <c r="C27" s="46"/>
      <c r="D27" s="29">
        <v>6531</v>
      </c>
      <c r="E27" s="29">
        <v>6534</v>
      </c>
      <c r="F27" s="29">
        <v>5694</v>
      </c>
      <c r="G27" s="30">
        <v>5694</v>
      </c>
      <c r="H27" s="31">
        <v>38</v>
      </c>
      <c r="I27" s="29">
        <v>4045</v>
      </c>
      <c r="J27" s="30">
        <v>1649</v>
      </c>
      <c r="K27" s="31">
        <v>31</v>
      </c>
      <c r="L27" s="32">
        <v>1.4000000000000001</v>
      </c>
      <c r="M27" s="29">
        <v>1649</v>
      </c>
      <c r="N27" s="30">
        <v>0</v>
      </c>
      <c r="O27" s="30">
        <v>0</v>
      </c>
      <c r="P27" s="29">
        <v>840</v>
      </c>
    </row>
    <row r="28" spans="1:16">
      <c r="A28" s="44" t="s">
        <v>66</v>
      </c>
      <c r="B28" s="45" t="s">
        <v>68</v>
      </c>
      <c r="C28" s="46"/>
      <c r="D28" s="29">
        <v>1486</v>
      </c>
      <c r="E28" s="29">
        <v>1484</v>
      </c>
      <c r="F28" s="29">
        <v>1343</v>
      </c>
      <c r="G28" s="30">
        <v>1343</v>
      </c>
      <c r="H28" s="31">
        <v>11</v>
      </c>
      <c r="I28" s="29">
        <v>980</v>
      </c>
      <c r="J28" s="30">
        <v>363</v>
      </c>
      <c r="K28" s="31">
        <v>33</v>
      </c>
      <c r="L28" s="32">
        <v>1</v>
      </c>
      <c r="M28" s="29">
        <v>363</v>
      </c>
      <c r="N28" s="30">
        <v>0</v>
      </c>
      <c r="O28" s="30">
        <v>0</v>
      </c>
      <c r="P28" s="29">
        <v>141</v>
      </c>
    </row>
    <row r="29" spans="1:16">
      <c r="A29" s="44" t="s">
        <v>66</v>
      </c>
      <c r="B29" s="45" t="s">
        <v>69</v>
      </c>
      <c r="C29" s="46"/>
      <c r="D29" s="29">
        <v>1764</v>
      </c>
      <c r="E29" s="29">
        <v>1675</v>
      </c>
      <c r="F29" s="29">
        <v>1467</v>
      </c>
      <c r="G29" s="30">
        <v>1467</v>
      </c>
      <c r="H29" s="31">
        <v>12</v>
      </c>
      <c r="I29" s="29">
        <v>1071</v>
      </c>
      <c r="J29" s="30">
        <v>396</v>
      </c>
      <c r="K29" s="31">
        <v>33</v>
      </c>
      <c r="L29" s="32">
        <v>1</v>
      </c>
      <c r="M29" s="29">
        <v>396</v>
      </c>
      <c r="N29" s="30">
        <v>0</v>
      </c>
      <c r="O29" s="30">
        <v>0</v>
      </c>
      <c r="P29" s="29">
        <v>208</v>
      </c>
    </row>
    <row r="30" spans="1:16">
      <c r="A30" s="44" t="s">
        <v>66</v>
      </c>
      <c r="B30" s="45" t="s">
        <v>70</v>
      </c>
      <c r="C30" s="46"/>
      <c r="D30" s="29">
        <v>50138</v>
      </c>
      <c r="E30" s="29">
        <v>50472</v>
      </c>
      <c r="F30" s="29">
        <v>43187</v>
      </c>
      <c r="G30" s="30">
        <v>43187</v>
      </c>
      <c r="H30" s="31">
        <v>270</v>
      </c>
      <c r="I30" s="29">
        <v>34439</v>
      </c>
      <c r="J30" s="30">
        <v>8748</v>
      </c>
      <c r="K30" s="31">
        <v>27</v>
      </c>
      <c r="L30" s="32">
        <v>1.2</v>
      </c>
      <c r="M30" s="29">
        <v>8748</v>
      </c>
      <c r="N30" s="30">
        <v>0</v>
      </c>
      <c r="O30" s="30">
        <v>0</v>
      </c>
      <c r="P30" s="29">
        <v>7285</v>
      </c>
    </row>
    <row r="31" spans="1:16">
      <c r="A31" s="44" t="s">
        <v>66</v>
      </c>
      <c r="B31" s="45" t="s">
        <v>71</v>
      </c>
      <c r="C31" s="46"/>
      <c r="D31" s="29">
        <v>3430</v>
      </c>
      <c r="E31" s="29">
        <v>3074</v>
      </c>
      <c r="F31" s="29">
        <v>2656</v>
      </c>
      <c r="G31" s="30">
        <v>2656</v>
      </c>
      <c r="H31" s="31">
        <v>21</v>
      </c>
      <c r="I31" s="29">
        <v>1963</v>
      </c>
      <c r="J31" s="30">
        <v>693</v>
      </c>
      <c r="K31" s="31">
        <v>33</v>
      </c>
      <c r="L31" s="32">
        <v>1</v>
      </c>
      <c r="M31" s="29">
        <v>693</v>
      </c>
      <c r="N31" s="30">
        <v>0</v>
      </c>
      <c r="O31" s="30">
        <v>0</v>
      </c>
      <c r="P31" s="29">
        <v>418</v>
      </c>
    </row>
    <row r="32" spans="1:16">
      <c r="A32" s="44" t="s">
        <v>66</v>
      </c>
      <c r="B32" s="45" t="s">
        <v>72</v>
      </c>
      <c r="C32" s="46"/>
      <c r="D32" s="29">
        <v>4389</v>
      </c>
      <c r="E32" s="29">
        <v>4472</v>
      </c>
      <c r="F32" s="29">
        <v>3925</v>
      </c>
      <c r="G32" s="30">
        <v>3925</v>
      </c>
      <c r="H32" s="31">
        <v>29</v>
      </c>
      <c r="I32" s="29">
        <v>2777</v>
      </c>
      <c r="J32" s="30">
        <v>1148</v>
      </c>
      <c r="K32" s="31">
        <v>33</v>
      </c>
      <c r="L32" s="32">
        <v>1.2</v>
      </c>
      <c r="M32" s="29">
        <v>1148</v>
      </c>
      <c r="N32" s="30">
        <v>0</v>
      </c>
      <c r="O32" s="30">
        <v>0</v>
      </c>
      <c r="P32" s="29">
        <v>547</v>
      </c>
    </row>
    <row r="33" spans="1:16">
      <c r="A33" s="44" t="s">
        <v>66</v>
      </c>
      <c r="B33" s="45" t="s">
        <v>73</v>
      </c>
      <c r="C33" s="46"/>
      <c r="D33" s="29">
        <v>1493</v>
      </c>
      <c r="E33" s="29">
        <v>1535</v>
      </c>
      <c r="F33" s="29">
        <v>1341</v>
      </c>
      <c r="G33" s="30">
        <v>1341</v>
      </c>
      <c r="H33" s="31">
        <v>11</v>
      </c>
      <c r="I33" s="29">
        <v>978</v>
      </c>
      <c r="J33" s="30">
        <v>363</v>
      </c>
      <c r="K33" s="47">
        <v>33</v>
      </c>
      <c r="L33" s="48">
        <v>1</v>
      </c>
      <c r="M33" s="29">
        <v>363</v>
      </c>
      <c r="N33" s="30">
        <v>0</v>
      </c>
      <c r="O33" s="30">
        <v>0</v>
      </c>
      <c r="P33" s="29">
        <v>194</v>
      </c>
    </row>
    <row r="34" spans="1:16">
      <c r="A34" s="49" t="s">
        <v>74</v>
      </c>
      <c r="B34" s="50" t="s">
        <v>75</v>
      </c>
      <c r="C34" s="46"/>
      <c r="D34" s="29"/>
      <c r="E34" s="29">
        <v>1246</v>
      </c>
      <c r="F34" s="29">
        <v>1246</v>
      </c>
      <c r="G34" s="29">
        <v>1246</v>
      </c>
      <c r="H34" s="29">
        <v>0</v>
      </c>
      <c r="I34" s="29">
        <v>1246</v>
      </c>
      <c r="J34" s="29">
        <v>0</v>
      </c>
      <c r="K34" s="29">
        <v>0</v>
      </c>
      <c r="L34" s="29">
        <v>0</v>
      </c>
      <c r="M34" s="29">
        <v>0</v>
      </c>
      <c r="N34" s="29">
        <v>0</v>
      </c>
      <c r="O34" s="29">
        <v>0</v>
      </c>
      <c r="P34" s="29">
        <v>0</v>
      </c>
    </row>
    <row r="35" spans="1:16">
      <c r="A35" s="29" t="s">
        <v>76</v>
      </c>
      <c r="B35" s="43" t="s">
        <v>77</v>
      </c>
      <c r="C35" s="29"/>
      <c r="D35" s="30">
        <v>201</v>
      </c>
      <c r="E35" s="30">
        <v>163</v>
      </c>
      <c r="F35" s="30">
        <v>163</v>
      </c>
      <c r="G35" s="30">
        <v>163</v>
      </c>
      <c r="H35" s="30">
        <v>0</v>
      </c>
      <c r="I35" s="30">
        <v>0</v>
      </c>
      <c r="J35" s="30">
        <v>163</v>
      </c>
      <c r="K35" s="30">
        <v>0</v>
      </c>
      <c r="L35" s="30">
        <v>0</v>
      </c>
      <c r="M35" s="30">
        <v>0</v>
      </c>
      <c r="N35" s="30">
        <v>163</v>
      </c>
      <c r="O35" s="30">
        <v>0</v>
      </c>
      <c r="P35" s="30">
        <v>0</v>
      </c>
    </row>
    <row r="36" spans="1:16">
      <c r="A36" s="26" t="s">
        <v>66</v>
      </c>
      <c r="B36" s="45" t="s">
        <v>78</v>
      </c>
      <c r="C36" s="46"/>
      <c r="D36" s="29">
        <v>76</v>
      </c>
      <c r="E36" s="29">
        <v>76</v>
      </c>
      <c r="F36" s="29">
        <v>76</v>
      </c>
      <c r="G36" s="30">
        <v>76</v>
      </c>
      <c r="H36" s="47"/>
      <c r="I36" s="30"/>
      <c r="J36" s="30">
        <v>76</v>
      </c>
      <c r="K36" s="47"/>
      <c r="L36" s="48"/>
      <c r="M36" s="29"/>
      <c r="N36" s="30">
        <v>76</v>
      </c>
      <c r="O36" s="30">
        <v>0</v>
      </c>
      <c r="P36" s="29">
        <v>0</v>
      </c>
    </row>
    <row r="37" spans="1:16">
      <c r="A37" s="26" t="s">
        <v>66</v>
      </c>
      <c r="B37" s="45" t="s">
        <v>79</v>
      </c>
      <c r="C37" s="46"/>
      <c r="D37" s="29">
        <v>25</v>
      </c>
      <c r="E37" s="29">
        <v>25</v>
      </c>
      <c r="F37" s="29">
        <v>25</v>
      </c>
      <c r="G37" s="30">
        <v>25</v>
      </c>
      <c r="H37" s="47"/>
      <c r="I37" s="30"/>
      <c r="J37" s="30">
        <v>25</v>
      </c>
      <c r="K37" s="47"/>
      <c r="L37" s="48"/>
      <c r="M37" s="29"/>
      <c r="N37" s="30">
        <v>25</v>
      </c>
      <c r="O37" s="30">
        <v>0</v>
      </c>
      <c r="P37" s="29">
        <v>0</v>
      </c>
    </row>
    <row r="38" spans="1:16">
      <c r="A38" s="44" t="s">
        <v>66</v>
      </c>
      <c r="B38" s="30" t="s">
        <v>80</v>
      </c>
      <c r="C38" s="29"/>
      <c r="D38" s="29">
        <v>100</v>
      </c>
      <c r="E38" s="29">
        <v>62</v>
      </c>
      <c r="F38" s="29">
        <v>62</v>
      </c>
      <c r="G38" s="30">
        <v>62</v>
      </c>
      <c r="H38" s="31"/>
      <c r="I38" s="29"/>
      <c r="J38" s="30">
        <v>62</v>
      </c>
      <c r="K38" s="31"/>
      <c r="L38" s="32"/>
      <c r="M38" s="29"/>
      <c r="N38" s="30">
        <v>62</v>
      </c>
      <c r="O38" s="30">
        <v>0</v>
      </c>
      <c r="P38" s="29"/>
    </row>
    <row r="39" spans="1:16">
      <c r="A39" s="20" t="s">
        <v>81</v>
      </c>
      <c r="B39" s="51" t="s">
        <v>82</v>
      </c>
      <c r="C39" s="52" t="s">
        <v>83</v>
      </c>
      <c r="D39" s="23">
        <v>90472.017524024879</v>
      </c>
      <c r="E39" s="23">
        <v>95185</v>
      </c>
      <c r="F39" s="23">
        <v>93289</v>
      </c>
      <c r="G39" s="23">
        <v>25490</v>
      </c>
      <c r="H39" s="23">
        <v>258</v>
      </c>
      <c r="I39" s="23">
        <v>20046</v>
      </c>
      <c r="J39" s="23">
        <v>5444</v>
      </c>
      <c r="K39" s="23"/>
      <c r="L39" s="23"/>
      <c r="M39" s="23">
        <v>5444</v>
      </c>
      <c r="N39" s="23">
        <v>0</v>
      </c>
      <c r="O39" s="23">
        <v>67799</v>
      </c>
      <c r="P39" s="23">
        <v>1896</v>
      </c>
    </row>
    <row r="40" spans="1:16">
      <c r="A40" s="18" t="s">
        <v>84</v>
      </c>
      <c r="B40" s="23" t="s">
        <v>85</v>
      </c>
      <c r="C40" s="22"/>
      <c r="D40" s="23">
        <v>19590</v>
      </c>
      <c r="E40" s="23">
        <v>26080</v>
      </c>
      <c r="F40" s="23">
        <v>25584</v>
      </c>
      <c r="G40" s="23">
        <v>2908</v>
      </c>
      <c r="H40" s="23">
        <v>31</v>
      </c>
      <c r="I40" s="23">
        <v>2195</v>
      </c>
      <c r="J40" s="23">
        <v>713</v>
      </c>
      <c r="K40" s="23"/>
      <c r="L40" s="23">
        <v>0</v>
      </c>
      <c r="M40" s="23">
        <v>713</v>
      </c>
      <c r="N40" s="23">
        <v>0</v>
      </c>
      <c r="O40" s="23">
        <v>22676</v>
      </c>
      <c r="P40" s="23">
        <v>496</v>
      </c>
    </row>
    <row r="41" spans="1:16">
      <c r="A41" s="18" t="s">
        <v>64</v>
      </c>
      <c r="B41" s="23" t="s">
        <v>86</v>
      </c>
      <c r="C41" s="18"/>
      <c r="D41" s="18">
        <v>3401</v>
      </c>
      <c r="E41" s="18">
        <v>3404</v>
      </c>
      <c r="F41" s="18">
        <v>2908</v>
      </c>
      <c r="G41" s="18">
        <v>2908</v>
      </c>
      <c r="H41" s="18">
        <v>31</v>
      </c>
      <c r="I41" s="18">
        <v>2195</v>
      </c>
      <c r="J41" s="18">
        <v>713</v>
      </c>
      <c r="K41" s="18"/>
      <c r="L41" s="18">
        <v>0</v>
      </c>
      <c r="M41" s="18">
        <v>713</v>
      </c>
      <c r="N41" s="18">
        <v>0</v>
      </c>
      <c r="O41" s="18">
        <v>0</v>
      </c>
      <c r="P41" s="18">
        <v>496</v>
      </c>
    </row>
    <row r="42" spans="1:16">
      <c r="A42" s="44" t="s">
        <v>66</v>
      </c>
      <c r="B42" s="53" t="s">
        <v>87</v>
      </c>
      <c r="C42" s="54"/>
      <c r="D42" s="29">
        <v>2043</v>
      </c>
      <c r="E42" s="29">
        <v>2046</v>
      </c>
      <c r="F42" s="29">
        <v>1739</v>
      </c>
      <c r="G42" s="30">
        <v>1739</v>
      </c>
      <c r="H42" s="31">
        <v>18</v>
      </c>
      <c r="I42" s="29">
        <v>1325</v>
      </c>
      <c r="J42" s="30">
        <v>414</v>
      </c>
      <c r="K42" s="31">
        <v>23</v>
      </c>
      <c r="L42" s="32"/>
      <c r="M42" s="29">
        <v>414</v>
      </c>
      <c r="N42" s="30">
        <v>0</v>
      </c>
      <c r="O42" s="30">
        <v>0</v>
      </c>
      <c r="P42" s="29">
        <v>307</v>
      </c>
    </row>
    <row r="43" spans="1:16">
      <c r="A43" s="44" t="s">
        <v>66</v>
      </c>
      <c r="B43" s="53" t="s">
        <v>88</v>
      </c>
      <c r="C43" s="54"/>
      <c r="D43" s="29">
        <v>1358</v>
      </c>
      <c r="E43" s="29">
        <v>1358</v>
      </c>
      <c r="F43" s="29">
        <v>1169</v>
      </c>
      <c r="G43" s="30">
        <v>1169</v>
      </c>
      <c r="H43" s="31">
        <v>13</v>
      </c>
      <c r="I43" s="29">
        <v>870</v>
      </c>
      <c r="J43" s="30">
        <v>299</v>
      </c>
      <c r="K43" s="31">
        <v>23</v>
      </c>
      <c r="L43" s="32"/>
      <c r="M43" s="29">
        <v>299</v>
      </c>
      <c r="N43" s="30">
        <v>0</v>
      </c>
      <c r="O43" s="30">
        <v>0</v>
      </c>
      <c r="P43" s="29">
        <v>189</v>
      </c>
    </row>
    <row r="44" spans="1:16">
      <c r="A44" s="18" t="s">
        <v>74</v>
      </c>
      <c r="B44" s="23" t="s">
        <v>89</v>
      </c>
      <c r="C44" s="18"/>
      <c r="D44" s="18">
        <v>16189</v>
      </c>
      <c r="E44" s="18">
        <v>22676</v>
      </c>
      <c r="F44" s="18">
        <v>22676</v>
      </c>
      <c r="G44" s="23"/>
      <c r="H44" s="18"/>
      <c r="I44" s="18"/>
      <c r="J44" s="18"/>
      <c r="K44" s="18"/>
      <c r="L44" s="18"/>
      <c r="M44" s="18"/>
      <c r="N44" s="18"/>
      <c r="O44" s="23">
        <v>22676</v>
      </c>
      <c r="P44" s="29">
        <v>0</v>
      </c>
    </row>
    <row r="45" spans="1:16">
      <c r="A45" s="29"/>
      <c r="B45" s="30" t="s">
        <v>90</v>
      </c>
      <c r="C45" s="29"/>
      <c r="D45" s="29">
        <v>0</v>
      </c>
      <c r="E45" s="29">
        <v>0</v>
      </c>
      <c r="F45" s="29">
        <v>0</v>
      </c>
      <c r="G45" s="30"/>
      <c r="H45" s="29"/>
      <c r="I45" s="29"/>
      <c r="J45" s="29"/>
      <c r="K45" s="29"/>
      <c r="L45" s="29"/>
      <c r="M45" s="29"/>
      <c r="N45" s="29"/>
      <c r="O45" s="30">
        <v>0</v>
      </c>
      <c r="P45" s="29"/>
    </row>
    <row r="46" spans="1:16" ht="38.25">
      <c r="A46" s="29" t="s">
        <v>66</v>
      </c>
      <c r="B46" s="53" t="s">
        <v>91</v>
      </c>
      <c r="C46" s="29"/>
      <c r="D46" s="29">
        <v>2666</v>
      </c>
      <c r="E46" s="29">
        <v>2666</v>
      </c>
      <c r="F46" s="29">
        <v>2666</v>
      </c>
      <c r="G46" s="30"/>
      <c r="H46" s="29"/>
      <c r="I46" s="29"/>
      <c r="J46" s="29"/>
      <c r="K46" s="29"/>
      <c r="L46" s="29"/>
      <c r="M46" s="29"/>
      <c r="N46" s="29"/>
      <c r="O46" s="30">
        <v>2666</v>
      </c>
      <c r="P46" s="29"/>
    </row>
    <row r="47" spans="1:16" ht="25.5">
      <c r="A47" s="29" t="s">
        <v>66</v>
      </c>
      <c r="B47" s="53" t="s">
        <v>92</v>
      </c>
      <c r="C47" s="29"/>
      <c r="D47" s="29">
        <v>1700</v>
      </c>
      <c r="E47" s="29">
        <v>2000</v>
      </c>
      <c r="F47" s="29">
        <v>2000</v>
      </c>
      <c r="G47" s="30"/>
      <c r="H47" s="29"/>
      <c r="I47" s="29"/>
      <c r="J47" s="29"/>
      <c r="K47" s="29"/>
      <c r="L47" s="29"/>
      <c r="M47" s="29"/>
      <c r="N47" s="29"/>
      <c r="O47" s="30">
        <v>2000</v>
      </c>
      <c r="P47" s="29"/>
    </row>
    <row r="48" spans="1:16" ht="38.25">
      <c r="A48" s="29" t="s">
        <v>66</v>
      </c>
      <c r="B48" s="53" t="s">
        <v>93</v>
      </c>
      <c r="C48" s="29"/>
      <c r="D48" s="29"/>
      <c r="E48" s="29">
        <v>5387</v>
      </c>
      <c r="F48" s="29">
        <v>5387</v>
      </c>
      <c r="G48" s="30"/>
      <c r="H48" s="29"/>
      <c r="I48" s="29"/>
      <c r="J48" s="29"/>
      <c r="K48" s="29"/>
      <c r="L48" s="29"/>
      <c r="M48" s="29"/>
      <c r="N48" s="29"/>
      <c r="O48" s="30">
        <v>5387</v>
      </c>
      <c r="P48" s="29"/>
    </row>
    <row r="49" spans="1:16" ht="38.25">
      <c r="A49" s="29" t="s">
        <v>66</v>
      </c>
      <c r="B49" s="53" t="s">
        <v>94</v>
      </c>
      <c r="C49" s="29"/>
      <c r="D49" s="29"/>
      <c r="E49" s="29">
        <v>1100</v>
      </c>
      <c r="F49" s="29">
        <v>1100</v>
      </c>
      <c r="G49" s="30"/>
      <c r="H49" s="29"/>
      <c r="I49" s="29"/>
      <c r="J49" s="29"/>
      <c r="K49" s="29"/>
      <c r="L49" s="29"/>
      <c r="M49" s="29"/>
      <c r="N49" s="29"/>
      <c r="O49" s="30">
        <v>1100</v>
      </c>
      <c r="P49" s="29"/>
    </row>
    <row r="50" spans="1:16">
      <c r="A50" s="16" t="s">
        <v>95</v>
      </c>
      <c r="B50" s="51" t="s">
        <v>96</v>
      </c>
      <c r="C50" s="22"/>
      <c r="D50" s="23">
        <v>41154.017524024872</v>
      </c>
      <c r="E50" s="23">
        <v>39377</v>
      </c>
      <c r="F50" s="23">
        <v>37977</v>
      </c>
      <c r="G50" s="23">
        <v>22582</v>
      </c>
      <c r="H50" s="55">
        <v>227</v>
      </c>
      <c r="I50" s="23">
        <v>17851</v>
      </c>
      <c r="J50" s="23">
        <v>4731</v>
      </c>
      <c r="K50" s="55"/>
      <c r="L50" s="56"/>
      <c r="M50" s="23">
        <v>4731</v>
      </c>
      <c r="N50" s="23">
        <v>0</v>
      </c>
      <c r="O50" s="23">
        <v>15395</v>
      </c>
      <c r="P50" s="23">
        <v>1400</v>
      </c>
    </row>
    <row r="51" spans="1:16">
      <c r="A51" s="41" t="s">
        <v>64</v>
      </c>
      <c r="B51" s="57" t="s">
        <v>97</v>
      </c>
      <c r="C51" s="58"/>
      <c r="D51" s="23">
        <v>25759.017524024872</v>
      </c>
      <c r="E51" s="23">
        <v>23982</v>
      </c>
      <c r="F51" s="23">
        <v>22582</v>
      </c>
      <c r="G51" s="23">
        <v>22582</v>
      </c>
      <c r="H51" s="23">
        <v>227</v>
      </c>
      <c r="I51" s="23">
        <v>17851</v>
      </c>
      <c r="J51" s="23">
        <v>4731</v>
      </c>
      <c r="K51" s="23"/>
      <c r="L51" s="23"/>
      <c r="M51" s="23">
        <v>4731</v>
      </c>
      <c r="N51" s="23">
        <v>0</v>
      </c>
      <c r="O51" s="23">
        <v>0</v>
      </c>
      <c r="P51" s="23">
        <v>1400</v>
      </c>
    </row>
    <row r="52" spans="1:16">
      <c r="A52" s="44" t="s">
        <v>66</v>
      </c>
      <c r="B52" s="45" t="s">
        <v>98</v>
      </c>
      <c r="C52" s="46"/>
      <c r="D52" s="29">
        <v>903</v>
      </c>
      <c r="E52" s="29">
        <v>890</v>
      </c>
      <c r="F52" s="29">
        <v>890</v>
      </c>
      <c r="G52" s="30">
        <v>890</v>
      </c>
      <c r="H52" s="47">
        <v>10</v>
      </c>
      <c r="I52" s="29">
        <v>640</v>
      </c>
      <c r="J52" s="30">
        <v>250</v>
      </c>
      <c r="K52" s="47">
        <v>25</v>
      </c>
      <c r="L52" s="48">
        <v>1</v>
      </c>
      <c r="M52" s="29">
        <v>250</v>
      </c>
      <c r="N52" s="30">
        <v>0</v>
      </c>
      <c r="O52" s="30">
        <v>0</v>
      </c>
      <c r="P52" s="29">
        <v>0</v>
      </c>
    </row>
    <row r="53" spans="1:16">
      <c r="A53" s="37" t="s">
        <v>66</v>
      </c>
      <c r="B53" s="30" t="s">
        <v>99</v>
      </c>
      <c r="C53" s="29"/>
      <c r="D53" s="30">
        <v>7847.3278688524588</v>
      </c>
      <c r="E53" s="30">
        <v>7643</v>
      </c>
      <c r="F53" s="30">
        <v>6694</v>
      </c>
      <c r="G53" s="30">
        <v>6694</v>
      </c>
      <c r="H53" s="47">
        <v>57</v>
      </c>
      <c r="I53" s="30">
        <v>5611</v>
      </c>
      <c r="J53" s="30">
        <v>1083</v>
      </c>
      <c r="K53" s="47">
        <v>19</v>
      </c>
      <c r="L53" s="48">
        <v>1</v>
      </c>
      <c r="M53" s="29">
        <v>1083</v>
      </c>
      <c r="N53" s="30">
        <v>0</v>
      </c>
      <c r="O53" s="30">
        <v>0</v>
      </c>
      <c r="P53" s="29">
        <v>949</v>
      </c>
    </row>
    <row r="54" spans="1:16">
      <c r="A54" s="37" t="s">
        <v>66</v>
      </c>
      <c r="B54" s="30" t="s">
        <v>100</v>
      </c>
      <c r="C54" s="29"/>
      <c r="D54" s="30">
        <v>4004</v>
      </c>
      <c r="E54" s="30">
        <v>3771</v>
      </c>
      <c r="F54" s="30">
        <v>3320</v>
      </c>
      <c r="G54" s="30">
        <v>3320</v>
      </c>
      <c r="H54" s="47">
        <v>37</v>
      </c>
      <c r="I54" s="30">
        <v>2543</v>
      </c>
      <c r="J54" s="30">
        <v>777</v>
      </c>
      <c r="K54" s="47">
        <v>21</v>
      </c>
      <c r="L54" s="48">
        <v>1</v>
      </c>
      <c r="M54" s="29">
        <v>777</v>
      </c>
      <c r="N54" s="30">
        <v>0</v>
      </c>
      <c r="O54" s="30">
        <v>0</v>
      </c>
      <c r="P54" s="29">
        <v>451</v>
      </c>
    </row>
    <row r="55" spans="1:16">
      <c r="A55" s="37" t="s">
        <v>66</v>
      </c>
      <c r="B55" s="30" t="s">
        <v>101</v>
      </c>
      <c r="C55" s="29"/>
      <c r="D55" s="30">
        <v>5762</v>
      </c>
      <c r="E55" s="30">
        <v>4959</v>
      </c>
      <c r="F55" s="30">
        <v>4959</v>
      </c>
      <c r="G55" s="30">
        <v>4959</v>
      </c>
      <c r="H55" s="47">
        <v>52</v>
      </c>
      <c r="I55" s="30">
        <v>3971</v>
      </c>
      <c r="J55" s="30">
        <v>988</v>
      </c>
      <c r="K55" s="47">
        <v>19</v>
      </c>
      <c r="L55" s="48">
        <v>1</v>
      </c>
      <c r="M55" s="29">
        <v>988</v>
      </c>
      <c r="N55" s="30">
        <v>0</v>
      </c>
      <c r="O55" s="30">
        <v>0</v>
      </c>
      <c r="P55" s="29">
        <v>0</v>
      </c>
    </row>
    <row r="56" spans="1:16">
      <c r="A56" s="37" t="s">
        <v>66</v>
      </c>
      <c r="B56" s="30" t="s">
        <v>102</v>
      </c>
      <c r="C56" s="29"/>
      <c r="D56" s="30">
        <v>2554</v>
      </c>
      <c r="E56" s="30">
        <v>2257</v>
      </c>
      <c r="F56" s="30">
        <v>2257</v>
      </c>
      <c r="G56" s="30">
        <v>2257</v>
      </c>
      <c r="H56" s="47">
        <v>25</v>
      </c>
      <c r="I56" s="30">
        <v>1682</v>
      </c>
      <c r="J56" s="30">
        <v>575</v>
      </c>
      <c r="K56" s="47">
        <v>23</v>
      </c>
      <c r="L56" s="48">
        <v>1</v>
      </c>
      <c r="M56" s="29">
        <v>575</v>
      </c>
      <c r="N56" s="30">
        <v>0</v>
      </c>
      <c r="O56" s="30">
        <v>0</v>
      </c>
      <c r="P56" s="29">
        <v>0</v>
      </c>
    </row>
    <row r="57" spans="1:16">
      <c r="A57" s="37" t="s">
        <v>66</v>
      </c>
      <c r="B57" s="30" t="s">
        <v>103</v>
      </c>
      <c r="C57" s="29"/>
      <c r="D57" s="30">
        <v>2802.6896551724139</v>
      </c>
      <c r="E57" s="30">
        <v>2707</v>
      </c>
      <c r="F57" s="30">
        <v>2707</v>
      </c>
      <c r="G57" s="30">
        <v>2707</v>
      </c>
      <c r="H57" s="47">
        <v>27</v>
      </c>
      <c r="I57" s="30">
        <v>2086</v>
      </c>
      <c r="J57" s="30">
        <v>621</v>
      </c>
      <c r="K57" s="47">
        <v>23</v>
      </c>
      <c r="L57" s="48">
        <v>1</v>
      </c>
      <c r="M57" s="29">
        <v>621</v>
      </c>
      <c r="N57" s="30">
        <v>0</v>
      </c>
      <c r="O57" s="30">
        <v>0</v>
      </c>
      <c r="P57" s="29">
        <v>0</v>
      </c>
    </row>
    <row r="58" spans="1:16">
      <c r="A58" s="37" t="s">
        <v>66</v>
      </c>
      <c r="B58" s="30" t="s">
        <v>104</v>
      </c>
      <c r="C58" s="29"/>
      <c r="D58" s="30">
        <v>1886</v>
      </c>
      <c r="E58" s="30">
        <v>1755</v>
      </c>
      <c r="F58" s="30">
        <v>1755</v>
      </c>
      <c r="G58" s="30">
        <v>1755</v>
      </c>
      <c r="H58" s="47">
        <v>19</v>
      </c>
      <c r="I58" s="30">
        <v>1318</v>
      </c>
      <c r="J58" s="30">
        <v>437</v>
      </c>
      <c r="K58" s="47">
        <v>23</v>
      </c>
      <c r="L58" s="48">
        <v>1</v>
      </c>
      <c r="M58" s="29">
        <v>437</v>
      </c>
      <c r="N58" s="30">
        <v>0</v>
      </c>
      <c r="O58" s="30">
        <v>0</v>
      </c>
      <c r="P58" s="29">
        <v>0</v>
      </c>
    </row>
    <row r="59" spans="1:16">
      <c r="A59" s="16" t="s">
        <v>74</v>
      </c>
      <c r="B59" s="51" t="s">
        <v>105</v>
      </c>
      <c r="C59" s="22"/>
      <c r="D59" s="23">
        <v>15395</v>
      </c>
      <c r="E59" s="23">
        <v>15395</v>
      </c>
      <c r="F59" s="23">
        <v>15395</v>
      </c>
      <c r="G59" s="23">
        <v>0</v>
      </c>
      <c r="H59" s="23">
        <v>0</v>
      </c>
      <c r="I59" s="23">
        <v>0</v>
      </c>
      <c r="J59" s="23">
        <v>0</v>
      </c>
      <c r="K59" s="23">
        <v>0</v>
      </c>
      <c r="L59" s="23">
        <v>0</v>
      </c>
      <c r="M59" s="23">
        <v>0</v>
      </c>
      <c r="N59" s="23">
        <v>0</v>
      </c>
      <c r="O59" s="23">
        <v>15395</v>
      </c>
      <c r="P59" s="18">
        <v>0</v>
      </c>
    </row>
    <row r="60" spans="1:16">
      <c r="A60" s="16"/>
      <c r="B60" s="30" t="s">
        <v>90</v>
      </c>
      <c r="C60" s="22"/>
      <c r="D60" s="23"/>
      <c r="E60" s="23"/>
      <c r="F60" s="23"/>
      <c r="G60" s="23"/>
      <c r="H60" s="23"/>
      <c r="I60" s="23"/>
      <c r="J60" s="23"/>
      <c r="K60" s="23"/>
      <c r="L60" s="23"/>
      <c r="M60" s="23"/>
      <c r="N60" s="23"/>
      <c r="O60" s="23"/>
      <c r="P60" s="29">
        <v>0</v>
      </c>
    </row>
    <row r="61" spans="1:16">
      <c r="A61" s="44" t="s">
        <v>66</v>
      </c>
      <c r="B61" s="27" t="s">
        <v>106</v>
      </c>
      <c r="C61" s="37"/>
      <c r="D61" s="30">
        <v>6017</v>
      </c>
      <c r="E61" s="30">
        <v>4707</v>
      </c>
      <c r="F61" s="30">
        <v>4707</v>
      </c>
      <c r="G61" s="30">
        <v>0</v>
      </c>
      <c r="H61" s="30">
        <v>0</v>
      </c>
      <c r="I61" s="30">
        <v>0</v>
      </c>
      <c r="J61" s="30">
        <v>0</v>
      </c>
      <c r="K61" s="30">
        <v>0</v>
      </c>
      <c r="L61" s="30">
        <v>0</v>
      </c>
      <c r="M61" s="30">
        <v>0</v>
      </c>
      <c r="N61" s="30">
        <v>0</v>
      </c>
      <c r="O61" s="30">
        <v>4707</v>
      </c>
      <c r="P61" s="29">
        <v>0</v>
      </c>
    </row>
    <row r="62" spans="1:16" ht="25.5">
      <c r="A62" s="44" t="s">
        <v>107</v>
      </c>
      <c r="B62" s="27" t="s">
        <v>108</v>
      </c>
      <c r="C62" s="37"/>
      <c r="D62" s="30">
        <v>3917</v>
      </c>
      <c r="E62" s="30">
        <v>2607</v>
      </c>
      <c r="F62" s="30">
        <v>2607</v>
      </c>
      <c r="G62" s="30">
        <v>0</v>
      </c>
      <c r="H62" s="47"/>
      <c r="I62" s="30"/>
      <c r="J62" s="30">
        <v>0</v>
      </c>
      <c r="K62" s="47"/>
      <c r="L62" s="48"/>
      <c r="M62" s="29"/>
      <c r="N62" s="30">
        <v>0</v>
      </c>
      <c r="O62" s="30">
        <v>2607</v>
      </c>
      <c r="P62" s="29">
        <v>0</v>
      </c>
    </row>
    <row r="63" spans="1:16">
      <c r="A63" s="44" t="s">
        <v>107</v>
      </c>
      <c r="B63" s="27" t="s">
        <v>109</v>
      </c>
      <c r="C63" s="37"/>
      <c r="D63" s="30">
        <v>2100</v>
      </c>
      <c r="E63" s="30">
        <v>2100</v>
      </c>
      <c r="F63" s="30">
        <v>2100</v>
      </c>
      <c r="G63" s="30">
        <v>0</v>
      </c>
      <c r="H63" s="47"/>
      <c r="I63" s="30"/>
      <c r="J63" s="30">
        <v>0</v>
      </c>
      <c r="K63" s="47"/>
      <c r="L63" s="48"/>
      <c r="M63" s="29"/>
      <c r="N63" s="30">
        <v>0</v>
      </c>
      <c r="O63" s="30">
        <v>2100</v>
      </c>
      <c r="P63" s="29">
        <v>0</v>
      </c>
    </row>
    <row r="64" spans="1:16" ht="25.5">
      <c r="A64" s="44" t="s">
        <v>66</v>
      </c>
      <c r="B64" s="27" t="s">
        <v>110</v>
      </c>
      <c r="C64" s="37"/>
      <c r="D64" s="30">
        <v>4259</v>
      </c>
      <c r="E64" s="30">
        <v>5502</v>
      </c>
      <c r="F64" s="30">
        <v>5502</v>
      </c>
      <c r="G64" s="30"/>
      <c r="H64" s="47"/>
      <c r="I64" s="30"/>
      <c r="J64" s="30"/>
      <c r="K64" s="47"/>
      <c r="L64" s="48"/>
      <c r="M64" s="29"/>
      <c r="N64" s="30"/>
      <c r="O64" s="30">
        <v>5502</v>
      </c>
      <c r="P64" s="29">
        <v>0</v>
      </c>
    </row>
    <row r="65" spans="1:16">
      <c r="A65" s="44" t="s">
        <v>66</v>
      </c>
      <c r="B65" s="27" t="s">
        <v>111</v>
      </c>
      <c r="C65" s="37"/>
      <c r="D65" s="30">
        <v>2866</v>
      </c>
      <c r="E65" s="30">
        <v>1380</v>
      </c>
      <c r="F65" s="30">
        <v>1380</v>
      </c>
      <c r="G65" s="30"/>
      <c r="H65" s="47"/>
      <c r="I65" s="30"/>
      <c r="J65" s="30"/>
      <c r="K65" s="47"/>
      <c r="L65" s="48"/>
      <c r="M65" s="29"/>
      <c r="N65" s="30"/>
      <c r="O65" s="30">
        <v>1380</v>
      </c>
      <c r="P65" s="29">
        <v>0</v>
      </c>
    </row>
    <row r="66" spans="1:16" ht="25.5">
      <c r="A66" s="44" t="s">
        <v>107</v>
      </c>
      <c r="B66" s="27" t="s">
        <v>112</v>
      </c>
      <c r="C66" s="37"/>
      <c r="D66" s="30">
        <v>1000</v>
      </c>
      <c r="E66" s="30">
        <v>380</v>
      </c>
      <c r="F66" s="30">
        <v>380</v>
      </c>
      <c r="G66" s="30"/>
      <c r="H66" s="47"/>
      <c r="I66" s="30"/>
      <c r="J66" s="30"/>
      <c r="K66" s="47"/>
      <c r="L66" s="48"/>
      <c r="M66" s="29"/>
      <c r="N66" s="30"/>
      <c r="O66" s="30">
        <v>380</v>
      </c>
      <c r="P66" s="29">
        <v>0</v>
      </c>
    </row>
    <row r="67" spans="1:16">
      <c r="A67" s="44" t="s">
        <v>107</v>
      </c>
      <c r="B67" s="27" t="s">
        <v>113</v>
      </c>
      <c r="C67" s="37"/>
      <c r="D67" s="30">
        <v>650</v>
      </c>
      <c r="E67" s="30">
        <v>1000</v>
      </c>
      <c r="F67" s="30">
        <v>1000</v>
      </c>
      <c r="G67" s="30"/>
      <c r="H67" s="30"/>
      <c r="I67" s="30"/>
      <c r="J67" s="30"/>
      <c r="K67" s="30"/>
      <c r="L67" s="30"/>
      <c r="M67" s="30"/>
      <c r="N67" s="30"/>
      <c r="O67" s="30">
        <v>1000</v>
      </c>
      <c r="P67" s="29">
        <v>0</v>
      </c>
    </row>
    <row r="68" spans="1:16">
      <c r="A68" s="44" t="s">
        <v>66</v>
      </c>
      <c r="B68" s="27" t="s">
        <v>114</v>
      </c>
      <c r="C68" s="37"/>
      <c r="D68" s="30">
        <v>2253</v>
      </c>
      <c r="E68" s="30">
        <v>3806</v>
      </c>
      <c r="F68" s="30">
        <v>3806</v>
      </c>
      <c r="G68" s="30"/>
      <c r="H68" s="30"/>
      <c r="I68" s="30"/>
      <c r="J68" s="30"/>
      <c r="K68" s="30"/>
      <c r="L68" s="30"/>
      <c r="M68" s="30"/>
      <c r="N68" s="30"/>
      <c r="O68" s="30">
        <v>3806</v>
      </c>
      <c r="P68" s="29">
        <v>0</v>
      </c>
    </row>
    <row r="69" spans="1:16">
      <c r="A69" s="20" t="s">
        <v>115</v>
      </c>
      <c r="B69" s="23" t="s">
        <v>116</v>
      </c>
      <c r="C69" s="22"/>
      <c r="D69" s="23">
        <v>29728</v>
      </c>
      <c r="E69" s="23">
        <v>29728</v>
      </c>
      <c r="F69" s="23">
        <v>29728</v>
      </c>
      <c r="G69" s="23"/>
      <c r="H69" s="23"/>
      <c r="I69" s="23"/>
      <c r="J69" s="23"/>
      <c r="K69" s="23"/>
      <c r="L69" s="23"/>
      <c r="M69" s="23"/>
      <c r="N69" s="23"/>
      <c r="O69" s="23">
        <v>29728</v>
      </c>
      <c r="P69" s="18">
        <v>0</v>
      </c>
    </row>
    <row r="70" spans="1:16">
      <c r="A70" s="20"/>
      <c r="B70" s="30" t="s">
        <v>90</v>
      </c>
      <c r="C70" s="22"/>
      <c r="D70" s="23"/>
      <c r="E70" s="23"/>
      <c r="F70" s="23"/>
      <c r="G70" s="23"/>
      <c r="H70" s="23"/>
      <c r="I70" s="23"/>
      <c r="J70" s="23"/>
      <c r="K70" s="23"/>
      <c r="L70" s="23"/>
      <c r="M70" s="23"/>
      <c r="N70" s="23"/>
      <c r="O70" s="23"/>
      <c r="P70" s="18"/>
    </row>
    <row r="71" spans="1:16">
      <c r="A71" s="26"/>
      <c r="B71" s="30" t="s">
        <v>117</v>
      </c>
      <c r="C71" s="37"/>
      <c r="D71" s="30">
        <v>13040</v>
      </c>
      <c r="E71" s="30">
        <v>9944</v>
      </c>
      <c r="F71" s="30">
        <v>9944</v>
      </c>
      <c r="G71" s="23"/>
      <c r="H71" s="47"/>
      <c r="I71" s="30"/>
      <c r="J71" s="23"/>
      <c r="K71" s="47"/>
      <c r="L71" s="48"/>
      <c r="M71" s="29"/>
      <c r="N71" s="23"/>
      <c r="O71" s="30">
        <v>9944</v>
      </c>
      <c r="P71" s="29">
        <v>0</v>
      </c>
    </row>
    <row r="72" spans="1:16" ht="38.25">
      <c r="A72" s="26"/>
      <c r="B72" s="53" t="s">
        <v>118</v>
      </c>
      <c r="C72" s="37"/>
      <c r="D72" s="30">
        <v>5000</v>
      </c>
      <c r="E72" s="30">
        <v>6000</v>
      </c>
      <c r="F72" s="30">
        <v>6000</v>
      </c>
      <c r="G72" s="23"/>
      <c r="H72" s="47"/>
      <c r="I72" s="30"/>
      <c r="J72" s="23"/>
      <c r="K72" s="47"/>
      <c r="L72" s="48"/>
      <c r="M72" s="29"/>
      <c r="N72" s="23"/>
      <c r="O72" s="30">
        <v>6000</v>
      </c>
      <c r="P72" s="29"/>
    </row>
    <row r="73" spans="1:16">
      <c r="A73" s="22" t="s">
        <v>49</v>
      </c>
      <c r="B73" s="21" t="s">
        <v>119</v>
      </c>
      <c r="C73" s="18"/>
      <c r="D73" s="18">
        <v>28053</v>
      </c>
      <c r="E73" s="18">
        <v>32226</v>
      </c>
      <c r="F73" s="18">
        <v>31577</v>
      </c>
      <c r="G73" s="18">
        <v>7817</v>
      </c>
      <c r="H73" s="24">
        <v>56</v>
      </c>
      <c r="I73" s="18">
        <v>5094</v>
      </c>
      <c r="J73" s="18">
        <v>2723</v>
      </c>
      <c r="K73" s="24"/>
      <c r="L73" s="25"/>
      <c r="M73" s="18">
        <v>1903</v>
      </c>
      <c r="N73" s="18">
        <v>820</v>
      </c>
      <c r="O73" s="18">
        <v>23760</v>
      </c>
      <c r="P73" s="18">
        <v>649</v>
      </c>
    </row>
    <row r="74" spans="1:16">
      <c r="A74" s="22" t="s">
        <v>120</v>
      </c>
      <c r="B74" s="40" t="s">
        <v>121</v>
      </c>
      <c r="C74" s="22" t="s">
        <v>63</v>
      </c>
      <c r="D74" s="18">
        <v>5306</v>
      </c>
      <c r="E74" s="18">
        <v>6415</v>
      </c>
      <c r="F74" s="18">
        <v>6056</v>
      </c>
      <c r="G74" s="18">
        <v>6056</v>
      </c>
      <c r="H74" s="18">
        <v>34</v>
      </c>
      <c r="I74" s="18">
        <v>3839</v>
      </c>
      <c r="J74" s="18">
        <v>2217</v>
      </c>
      <c r="K74" s="18">
        <v>0</v>
      </c>
      <c r="L74" s="18">
        <v>0</v>
      </c>
      <c r="M74" s="18">
        <v>1397</v>
      </c>
      <c r="N74" s="18">
        <v>820</v>
      </c>
      <c r="O74" s="18">
        <v>0</v>
      </c>
      <c r="P74" s="18">
        <v>359</v>
      </c>
    </row>
    <row r="75" spans="1:16">
      <c r="A75" s="29" t="s">
        <v>64</v>
      </c>
      <c r="B75" s="43" t="s">
        <v>122</v>
      </c>
      <c r="C75" s="29"/>
      <c r="D75" s="29">
        <v>5186</v>
      </c>
      <c r="E75" s="29">
        <v>5327</v>
      </c>
      <c r="F75" s="29">
        <v>4968</v>
      </c>
      <c r="G75" s="29">
        <v>4968</v>
      </c>
      <c r="H75" s="31">
        <v>34</v>
      </c>
      <c r="I75" s="29">
        <v>3571</v>
      </c>
      <c r="J75" s="29">
        <v>1397</v>
      </c>
      <c r="K75" s="31"/>
      <c r="L75" s="32"/>
      <c r="M75" s="29">
        <v>1397</v>
      </c>
      <c r="N75" s="29">
        <v>0</v>
      </c>
      <c r="O75" s="29">
        <v>0</v>
      </c>
      <c r="P75" s="29">
        <v>359</v>
      </c>
    </row>
    <row r="76" spans="1:16">
      <c r="A76" s="26" t="s">
        <v>66</v>
      </c>
      <c r="B76" s="43" t="s">
        <v>123</v>
      </c>
      <c r="C76" s="29"/>
      <c r="D76" s="29">
        <v>3677</v>
      </c>
      <c r="E76" s="29">
        <v>3743</v>
      </c>
      <c r="F76" s="29">
        <v>3581</v>
      </c>
      <c r="G76" s="30">
        <v>3581</v>
      </c>
      <c r="H76" s="31">
        <v>25</v>
      </c>
      <c r="I76" s="29">
        <v>2508</v>
      </c>
      <c r="J76" s="30">
        <v>1073</v>
      </c>
      <c r="K76" s="31">
        <v>33</v>
      </c>
      <c r="L76" s="32">
        <v>1.3</v>
      </c>
      <c r="M76" s="29">
        <v>1073</v>
      </c>
      <c r="N76" s="30">
        <v>0</v>
      </c>
      <c r="O76" s="30">
        <v>0</v>
      </c>
      <c r="P76" s="29">
        <v>162</v>
      </c>
    </row>
    <row r="77" spans="1:16">
      <c r="A77" s="26" t="s">
        <v>66</v>
      </c>
      <c r="B77" s="43" t="s">
        <v>124</v>
      </c>
      <c r="C77" s="29"/>
      <c r="D77" s="29">
        <v>1509</v>
      </c>
      <c r="E77" s="29">
        <v>1584</v>
      </c>
      <c r="F77" s="29">
        <v>1387</v>
      </c>
      <c r="G77" s="30">
        <v>1387</v>
      </c>
      <c r="H77" s="31">
        <v>9</v>
      </c>
      <c r="I77" s="29">
        <v>1063</v>
      </c>
      <c r="J77" s="30">
        <v>324</v>
      </c>
      <c r="K77" s="31">
        <v>36</v>
      </c>
      <c r="L77" s="32">
        <v>1</v>
      </c>
      <c r="M77" s="29">
        <v>324</v>
      </c>
      <c r="N77" s="30">
        <v>0</v>
      </c>
      <c r="O77" s="30">
        <v>0</v>
      </c>
      <c r="P77" s="29">
        <v>197</v>
      </c>
    </row>
    <row r="78" spans="1:16">
      <c r="A78" s="26" t="s">
        <v>74</v>
      </c>
      <c r="B78" s="43" t="s">
        <v>75</v>
      </c>
      <c r="C78" s="29"/>
      <c r="D78" s="29">
        <v>0</v>
      </c>
      <c r="E78" s="29">
        <v>268</v>
      </c>
      <c r="F78" s="29">
        <v>268</v>
      </c>
      <c r="G78" s="29">
        <v>268</v>
      </c>
      <c r="H78" s="29">
        <v>0</v>
      </c>
      <c r="I78" s="29">
        <v>268</v>
      </c>
      <c r="J78" s="29">
        <v>0</v>
      </c>
      <c r="K78" s="29">
        <v>0</v>
      </c>
      <c r="L78" s="29">
        <v>0</v>
      </c>
      <c r="M78" s="29">
        <v>0</v>
      </c>
      <c r="N78" s="29">
        <v>0</v>
      </c>
      <c r="O78" s="29">
        <v>0</v>
      </c>
      <c r="P78" s="29">
        <v>0</v>
      </c>
    </row>
    <row r="79" spans="1:16">
      <c r="A79" s="29" t="s">
        <v>76</v>
      </c>
      <c r="B79" s="43" t="s">
        <v>125</v>
      </c>
      <c r="C79" s="29"/>
      <c r="D79" s="30">
        <v>120</v>
      </c>
      <c r="E79" s="30">
        <v>820</v>
      </c>
      <c r="F79" s="30">
        <v>820</v>
      </c>
      <c r="G79" s="30">
        <v>820</v>
      </c>
      <c r="H79" s="30">
        <v>0</v>
      </c>
      <c r="I79" s="30">
        <v>0</v>
      </c>
      <c r="J79" s="30">
        <v>820</v>
      </c>
      <c r="K79" s="30">
        <v>0</v>
      </c>
      <c r="L79" s="30">
        <v>0</v>
      </c>
      <c r="M79" s="30">
        <v>0</v>
      </c>
      <c r="N79" s="30">
        <v>820</v>
      </c>
      <c r="O79" s="30">
        <v>0</v>
      </c>
      <c r="P79" s="30">
        <v>0</v>
      </c>
    </row>
    <row r="80" spans="1:16">
      <c r="A80" s="44" t="s">
        <v>66</v>
      </c>
      <c r="B80" s="43" t="s">
        <v>78</v>
      </c>
      <c r="C80" s="29"/>
      <c r="D80" s="29">
        <v>20</v>
      </c>
      <c r="E80" s="29">
        <v>20</v>
      </c>
      <c r="F80" s="29">
        <v>20</v>
      </c>
      <c r="G80" s="30">
        <v>20</v>
      </c>
      <c r="H80" s="31"/>
      <c r="I80" s="29"/>
      <c r="J80" s="30">
        <v>20</v>
      </c>
      <c r="K80" s="31"/>
      <c r="L80" s="32"/>
      <c r="M80" s="29"/>
      <c r="N80" s="30">
        <v>20</v>
      </c>
      <c r="O80" s="30">
        <v>0</v>
      </c>
      <c r="P80" s="29">
        <v>0</v>
      </c>
    </row>
    <row r="81" spans="1:16">
      <c r="A81" s="44" t="s">
        <v>66</v>
      </c>
      <c r="B81" s="30" t="s">
        <v>80</v>
      </c>
      <c r="C81" s="29"/>
      <c r="D81" s="29">
        <v>100</v>
      </c>
      <c r="E81" s="29">
        <v>800</v>
      </c>
      <c r="F81" s="29">
        <v>800</v>
      </c>
      <c r="G81" s="30">
        <v>800</v>
      </c>
      <c r="H81" s="31"/>
      <c r="I81" s="29"/>
      <c r="J81" s="30">
        <v>800</v>
      </c>
      <c r="K81" s="31"/>
      <c r="L81" s="32"/>
      <c r="M81" s="29"/>
      <c r="N81" s="30">
        <v>800</v>
      </c>
      <c r="O81" s="30">
        <v>0</v>
      </c>
      <c r="P81" s="29"/>
    </row>
    <row r="82" spans="1:16">
      <c r="A82" s="22" t="s">
        <v>126</v>
      </c>
      <c r="B82" s="23" t="s">
        <v>127</v>
      </c>
      <c r="C82" s="22" t="s">
        <v>83</v>
      </c>
      <c r="D82" s="23">
        <v>22747</v>
      </c>
      <c r="E82" s="23">
        <v>25811</v>
      </c>
      <c r="F82" s="23">
        <v>25521</v>
      </c>
      <c r="G82" s="23">
        <v>1761</v>
      </c>
      <c r="H82" s="23">
        <v>22</v>
      </c>
      <c r="I82" s="23">
        <v>1255</v>
      </c>
      <c r="J82" s="23">
        <v>506</v>
      </c>
      <c r="K82" s="23"/>
      <c r="L82" s="23"/>
      <c r="M82" s="23">
        <v>506</v>
      </c>
      <c r="N82" s="23">
        <v>0</v>
      </c>
      <c r="O82" s="23">
        <v>23760</v>
      </c>
      <c r="P82" s="29">
        <v>290</v>
      </c>
    </row>
    <row r="83" spans="1:16">
      <c r="A83" s="29" t="s">
        <v>64</v>
      </c>
      <c r="B83" s="30" t="s">
        <v>128</v>
      </c>
      <c r="C83" s="29"/>
      <c r="D83" s="30">
        <v>1721</v>
      </c>
      <c r="E83" s="30">
        <v>2051</v>
      </c>
      <c r="F83" s="30">
        <v>1761</v>
      </c>
      <c r="G83" s="30">
        <v>1761</v>
      </c>
      <c r="H83" s="47">
        <v>22</v>
      </c>
      <c r="I83" s="29">
        <v>1255</v>
      </c>
      <c r="J83" s="30">
        <v>506</v>
      </c>
      <c r="K83" s="47">
        <v>23</v>
      </c>
      <c r="L83" s="48"/>
      <c r="M83" s="29">
        <v>506</v>
      </c>
      <c r="N83" s="30"/>
      <c r="O83" s="30">
        <v>0</v>
      </c>
      <c r="P83" s="29">
        <v>290</v>
      </c>
    </row>
    <row r="84" spans="1:16" ht="25.5">
      <c r="A84" s="37" t="s">
        <v>74</v>
      </c>
      <c r="B84" s="53" t="s">
        <v>129</v>
      </c>
      <c r="C84" s="37"/>
      <c r="D84" s="30">
        <v>21026</v>
      </c>
      <c r="E84" s="30">
        <v>23760</v>
      </c>
      <c r="F84" s="30">
        <v>23760</v>
      </c>
      <c r="G84" s="30"/>
      <c r="H84" s="47"/>
      <c r="I84" s="30"/>
      <c r="J84" s="30"/>
      <c r="K84" s="47"/>
      <c r="L84" s="48"/>
      <c r="M84" s="30"/>
      <c r="N84" s="30"/>
      <c r="O84" s="30">
        <v>23760</v>
      </c>
      <c r="P84" s="29">
        <v>0</v>
      </c>
    </row>
    <row r="85" spans="1:16">
      <c r="A85" s="37"/>
      <c r="B85" s="30" t="s">
        <v>90</v>
      </c>
      <c r="C85" s="37"/>
      <c r="D85" s="30"/>
      <c r="E85" s="30"/>
      <c r="F85" s="30"/>
      <c r="G85" s="30"/>
      <c r="H85" s="47"/>
      <c r="I85" s="30"/>
      <c r="J85" s="30"/>
      <c r="K85" s="47"/>
      <c r="L85" s="48"/>
      <c r="M85" s="30"/>
      <c r="N85" s="30"/>
      <c r="O85" s="30"/>
      <c r="P85" s="29"/>
    </row>
    <row r="86" spans="1:16" ht="25.5">
      <c r="A86" s="37"/>
      <c r="B86" s="53" t="s">
        <v>130</v>
      </c>
      <c r="C86" s="37"/>
      <c r="D86" s="30"/>
      <c r="E86" s="30">
        <v>259</v>
      </c>
      <c r="F86" s="30">
        <v>259</v>
      </c>
      <c r="G86" s="30"/>
      <c r="H86" s="47"/>
      <c r="I86" s="30"/>
      <c r="J86" s="30"/>
      <c r="K86" s="47"/>
      <c r="L86" s="48"/>
      <c r="M86" s="30"/>
      <c r="N86" s="30"/>
      <c r="O86" s="30">
        <v>259</v>
      </c>
      <c r="P86" s="29"/>
    </row>
    <row r="87" spans="1:16">
      <c r="A87" s="37"/>
      <c r="B87" s="53" t="s">
        <v>131</v>
      </c>
      <c r="C87" s="37"/>
      <c r="D87" s="30"/>
      <c r="E87" s="30">
        <v>2475</v>
      </c>
      <c r="F87" s="30">
        <v>2475</v>
      </c>
      <c r="G87" s="30"/>
      <c r="H87" s="47"/>
      <c r="I87" s="30"/>
      <c r="J87" s="30"/>
      <c r="K87" s="47"/>
      <c r="L87" s="48"/>
      <c r="M87" s="30"/>
      <c r="N87" s="30"/>
      <c r="O87" s="30">
        <v>2475</v>
      </c>
      <c r="P87" s="29"/>
    </row>
    <row r="88" spans="1:16">
      <c r="A88" s="20" t="s">
        <v>51</v>
      </c>
      <c r="B88" s="23" t="s">
        <v>132</v>
      </c>
      <c r="C88" s="18"/>
      <c r="D88" s="23">
        <v>5651</v>
      </c>
      <c r="E88" s="23">
        <v>5803</v>
      </c>
      <c r="F88" s="23">
        <v>5548</v>
      </c>
      <c r="G88" s="23">
        <v>4676</v>
      </c>
      <c r="H88" s="55">
        <v>32</v>
      </c>
      <c r="I88" s="23">
        <v>3090</v>
      </c>
      <c r="J88" s="23">
        <v>1586</v>
      </c>
      <c r="K88" s="55"/>
      <c r="L88" s="56"/>
      <c r="M88" s="23">
        <v>1427</v>
      </c>
      <c r="N88" s="23">
        <v>159</v>
      </c>
      <c r="O88" s="23">
        <v>872</v>
      </c>
      <c r="P88" s="23">
        <v>255</v>
      </c>
    </row>
    <row r="89" spans="1:16">
      <c r="A89" s="22" t="s">
        <v>133</v>
      </c>
      <c r="B89" s="40" t="s">
        <v>62</v>
      </c>
      <c r="C89" s="22" t="s">
        <v>63</v>
      </c>
      <c r="D89" s="18">
        <v>5058</v>
      </c>
      <c r="E89" s="18">
        <v>4931</v>
      </c>
      <c r="F89" s="18">
        <v>4676</v>
      </c>
      <c r="G89" s="18">
        <v>4676</v>
      </c>
      <c r="H89" s="18">
        <v>32</v>
      </c>
      <c r="I89" s="18">
        <v>3090</v>
      </c>
      <c r="J89" s="18">
        <v>1586</v>
      </c>
      <c r="K89" s="18">
        <v>0</v>
      </c>
      <c r="L89" s="18">
        <v>0</v>
      </c>
      <c r="M89" s="18">
        <v>1427</v>
      </c>
      <c r="N89" s="18">
        <v>159</v>
      </c>
      <c r="O89" s="18">
        <v>0</v>
      </c>
      <c r="P89" s="18">
        <v>255</v>
      </c>
    </row>
    <row r="90" spans="1:16">
      <c r="A90" s="44" t="s">
        <v>64</v>
      </c>
      <c r="B90" s="43" t="s">
        <v>122</v>
      </c>
      <c r="C90" s="29"/>
      <c r="D90" s="30">
        <v>4539</v>
      </c>
      <c r="E90" s="30">
        <v>4613</v>
      </c>
      <c r="F90" s="30">
        <v>4358</v>
      </c>
      <c r="G90" s="30">
        <v>4358</v>
      </c>
      <c r="H90" s="30">
        <v>32</v>
      </c>
      <c r="I90" s="30">
        <v>2931</v>
      </c>
      <c r="J90" s="30">
        <v>1427</v>
      </c>
      <c r="K90" s="30"/>
      <c r="L90" s="30"/>
      <c r="M90" s="30">
        <v>1427</v>
      </c>
      <c r="N90" s="30">
        <v>0</v>
      </c>
      <c r="O90" s="30">
        <v>0</v>
      </c>
      <c r="P90" s="30">
        <v>255</v>
      </c>
    </row>
    <row r="91" spans="1:16">
      <c r="A91" s="44" t="s">
        <v>66</v>
      </c>
      <c r="B91" s="43" t="s">
        <v>134</v>
      </c>
      <c r="C91" s="29"/>
      <c r="D91" s="30">
        <v>3771</v>
      </c>
      <c r="E91" s="30">
        <v>3829</v>
      </c>
      <c r="F91" s="30">
        <v>3675</v>
      </c>
      <c r="G91" s="30">
        <v>3675</v>
      </c>
      <c r="H91" s="47">
        <v>27</v>
      </c>
      <c r="I91" s="30">
        <v>2428</v>
      </c>
      <c r="J91" s="30">
        <v>1247</v>
      </c>
      <c r="K91" s="47">
        <v>33</v>
      </c>
      <c r="L91" s="48">
        <v>1.4</v>
      </c>
      <c r="M91" s="29">
        <v>1247</v>
      </c>
      <c r="N91" s="30"/>
      <c r="O91" s="30"/>
      <c r="P91" s="29">
        <v>154</v>
      </c>
    </row>
    <row r="92" spans="1:16">
      <c r="A92" s="44" t="s">
        <v>66</v>
      </c>
      <c r="B92" s="43" t="s">
        <v>135</v>
      </c>
      <c r="C92" s="29"/>
      <c r="D92" s="30">
        <v>768</v>
      </c>
      <c r="E92" s="30">
        <v>784</v>
      </c>
      <c r="F92" s="30">
        <v>683</v>
      </c>
      <c r="G92" s="30">
        <v>683</v>
      </c>
      <c r="H92" s="47">
        <v>5</v>
      </c>
      <c r="I92" s="30">
        <v>503</v>
      </c>
      <c r="J92" s="30">
        <v>180</v>
      </c>
      <c r="K92" s="47">
        <v>36</v>
      </c>
      <c r="L92" s="48">
        <v>1</v>
      </c>
      <c r="M92" s="29">
        <v>180</v>
      </c>
      <c r="N92" s="30"/>
      <c r="O92" s="30"/>
      <c r="P92" s="29">
        <v>101</v>
      </c>
    </row>
    <row r="93" spans="1:16">
      <c r="A93" s="44" t="s">
        <v>74</v>
      </c>
      <c r="B93" s="43" t="s">
        <v>75</v>
      </c>
      <c r="C93" s="29"/>
      <c r="D93" s="29">
        <v>0</v>
      </c>
      <c r="E93" s="29">
        <v>159</v>
      </c>
      <c r="F93" s="29">
        <v>159</v>
      </c>
      <c r="G93" s="29">
        <v>159</v>
      </c>
      <c r="H93" s="29">
        <v>0</v>
      </c>
      <c r="I93" s="29">
        <v>159</v>
      </c>
      <c r="J93" s="29">
        <v>0</v>
      </c>
      <c r="K93" s="29">
        <v>0</v>
      </c>
      <c r="L93" s="29">
        <v>0</v>
      </c>
      <c r="M93" s="29">
        <v>0</v>
      </c>
      <c r="N93" s="29">
        <v>0</v>
      </c>
      <c r="O93" s="29">
        <v>0</v>
      </c>
      <c r="P93" s="29">
        <v>0</v>
      </c>
    </row>
    <row r="94" spans="1:16">
      <c r="A94" s="44" t="s">
        <v>66</v>
      </c>
      <c r="B94" s="43" t="s">
        <v>134</v>
      </c>
      <c r="C94" s="29"/>
      <c r="D94" s="29"/>
      <c r="E94" s="29">
        <v>105</v>
      </c>
      <c r="F94" s="29">
        <v>105</v>
      </c>
      <c r="G94" s="30">
        <v>105</v>
      </c>
      <c r="H94" s="31"/>
      <c r="I94" s="29">
        <v>105</v>
      </c>
      <c r="J94" s="30">
        <v>0</v>
      </c>
      <c r="K94" s="31"/>
      <c r="L94" s="32"/>
      <c r="M94" s="29"/>
      <c r="N94" s="30">
        <v>0</v>
      </c>
      <c r="O94" s="30">
        <v>0</v>
      </c>
      <c r="P94" s="29">
        <v>0</v>
      </c>
    </row>
    <row r="95" spans="1:16">
      <c r="A95" s="44" t="s">
        <v>66</v>
      </c>
      <c r="B95" s="43" t="s">
        <v>135</v>
      </c>
      <c r="C95" s="29"/>
      <c r="D95" s="29"/>
      <c r="E95" s="29">
        <v>54</v>
      </c>
      <c r="F95" s="29">
        <v>54</v>
      </c>
      <c r="G95" s="30">
        <v>54</v>
      </c>
      <c r="H95" s="31"/>
      <c r="I95" s="29">
        <v>54</v>
      </c>
      <c r="J95" s="30">
        <v>0</v>
      </c>
      <c r="K95" s="31"/>
      <c r="L95" s="32"/>
      <c r="M95" s="29"/>
      <c r="N95" s="30">
        <v>0</v>
      </c>
      <c r="O95" s="30">
        <v>0</v>
      </c>
      <c r="P95" s="29">
        <v>0</v>
      </c>
    </row>
    <row r="96" spans="1:16">
      <c r="A96" s="44" t="s">
        <v>76</v>
      </c>
      <c r="B96" s="43" t="s">
        <v>125</v>
      </c>
      <c r="C96" s="29"/>
      <c r="D96" s="30">
        <v>519</v>
      </c>
      <c r="E96" s="30">
        <v>159</v>
      </c>
      <c r="F96" s="30">
        <v>159</v>
      </c>
      <c r="G96" s="30">
        <v>159</v>
      </c>
      <c r="H96" s="30">
        <v>0</v>
      </c>
      <c r="I96" s="30">
        <v>0</v>
      </c>
      <c r="J96" s="30">
        <v>159</v>
      </c>
      <c r="K96" s="30">
        <v>0</v>
      </c>
      <c r="L96" s="30">
        <v>0</v>
      </c>
      <c r="M96" s="30">
        <v>0</v>
      </c>
      <c r="N96" s="30">
        <v>159</v>
      </c>
      <c r="O96" s="30">
        <v>0</v>
      </c>
      <c r="P96" s="30">
        <v>0</v>
      </c>
    </row>
    <row r="97" spans="1:16">
      <c r="A97" s="44" t="s">
        <v>66</v>
      </c>
      <c r="B97" s="30" t="s">
        <v>78</v>
      </c>
      <c r="C97" s="29"/>
      <c r="D97" s="29">
        <v>19</v>
      </c>
      <c r="E97" s="29">
        <v>19</v>
      </c>
      <c r="F97" s="29">
        <v>19</v>
      </c>
      <c r="G97" s="30">
        <v>19</v>
      </c>
      <c r="H97" s="31"/>
      <c r="I97" s="29"/>
      <c r="J97" s="30">
        <v>19</v>
      </c>
      <c r="K97" s="31"/>
      <c r="L97" s="32"/>
      <c r="M97" s="29"/>
      <c r="N97" s="30">
        <v>19</v>
      </c>
      <c r="O97" s="30">
        <v>0</v>
      </c>
      <c r="P97" s="29">
        <v>0</v>
      </c>
    </row>
    <row r="98" spans="1:16">
      <c r="A98" s="44" t="s">
        <v>66</v>
      </c>
      <c r="B98" s="30" t="s">
        <v>80</v>
      </c>
      <c r="C98" s="29"/>
      <c r="D98" s="29">
        <v>500</v>
      </c>
      <c r="E98" s="29">
        <v>140</v>
      </c>
      <c r="F98" s="29">
        <v>140</v>
      </c>
      <c r="G98" s="30">
        <v>140</v>
      </c>
      <c r="H98" s="31"/>
      <c r="I98" s="29"/>
      <c r="J98" s="30">
        <v>140</v>
      </c>
      <c r="K98" s="31"/>
      <c r="L98" s="32"/>
      <c r="M98" s="29"/>
      <c r="N98" s="30">
        <v>140</v>
      </c>
      <c r="O98" s="30">
        <v>0</v>
      </c>
      <c r="P98" s="29"/>
    </row>
    <row r="99" spans="1:16">
      <c r="A99" s="22" t="s">
        <v>136</v>
      </c>
      <c r="B99" s="23" t="s">
        <v>137</v>
      </c>
      <c r="C99" s="22" t="s">
        <v>83</v>
      </c>
      <c r="D99" s="23">
        <v>593</v>
      </c>
      <c r="E99" s="23">
        <v>872</v>
      </c>
      <c r="F99" s="23">
        <v>872</v>
      </c>
      <c r="G99" s="23">
        <v>0</v>
      </c>
      <c r="H99" s="55">
        <v>0</v>
      </c>
      <c r="I99" s="23">
        <v>0</v>
      </c>
      <c r="J99" s="23">
        <v>0</v>
      </c>
      <c r="K99" s="55">
        <v>0</v>
      </c>
      <c r="L99" s="55">
        <v>0</v>
      </c>
      <c r="M99" s="23">
        <v>0</v>
      </c>
      <c r="N99" s="23">
        <v>0</v>
      </c>
      <c r="O99" s="23">
        <v>872</v>
      </c>
      <c r="P99" s="29">
        <v>0</v>
      </c>
    </row>
    <row r="100" spans="1:16">
      <c r="A100" s="37" t="s">
        <v>64</v>
      </c>
      <c r="B100" s="30" t="s">
        <v>138</v>
      </c>
      <c r="C100" s="37"/>
      <c r="D100" s="30">
        <v>593</v>
      </c>
      <c r="E100" s="30">
        <v>872</v>
      </c>
      <c r="F100" s="30">
        <v>872</v>
      </c>
      <c r="G100" s="30">
        <v>0</v>
      </c>
      <c r="H100" s="47"/>
      <c r="I100" s="30"/>
      <c r="J100" s="30">
        <v>0</v>
      </c>
      <c r="K100" s="47"/>
      <c r="L100" s="48"/>
      <c r="M100" s="29"/>
      <c r="N100" s="30">
        <v>0</v>
      </c>
      <c r="O100" s="30">
        <v>872</v>
      </c>
      <c r="P100" s="29">
        <v>0</v>
      </c>
    </row>
    <row r="101" spans="1:16">
      <c r="A101" s="37"/>
      <c r="B101" s="30" t="s">
        <v>139</v>
      </c>
      <c r="C101" s="37"/>
      <c r="D101" s="30">
        <v>53</v>
      </c>
      <c r="E101" s="30">
        <v>210</v>
      </c>
      <c r="F101" s="30">
        <v>210</v>
      </c>
      <c r="G101" s="30">
        <v>0</v>
      </c>
      <c r="H101" s="47"/>
      <c r="I101" s="30"/>
      <c r="J101" s="30">
        <v>0</v>
      </c>
      <c r="K101" s="47"/>
      <c r="L101" s="48"/>
      <c r="M101" s="29"/>
      <c r="N101" s="30">
        <v>0</v>
      </c>
      <c r="O101" s="30">
        <v>210</v>
      </c>
      <c r="P101" s="29"/>
    </row>
    <row r="102" spans="1:16" ht="25.5">
      <c r="A102" s="37"/>
      <c r="B102" s="53" t="s">
        <v>140</v>
      </c>
      <c r="C102" s="37"/>
      <c r="D102" s="30"/>
      <c r="E102" s="30">
        <v>107</v>
      </c>
      <c r="F102" s="30">
        <v>107</v>
      </c>
      <c r="G102" s="30">
        <v>0</v>
      </c>
      <c r="H102" s="47"/>
      <c r="I102" s="30"/>
      <c r="J102" s="30">
        <v>0</v>
      </c>
      <c r="K102" s="47"/>
      <c r="L102" s="48"/>
      <c r="M102" s="29"/>
      <c r="N102" s="30">
        <v>0</v>
      </c>
      <c r="O102" s="30">
        <v>107</v>
      </c>
      <c r="P102" s="29"/>
    </row>
    <row r="103" spans="1:16" ht="38.25">
      <c r="A103" s="37"/>
      <c r="B103" s="53" t="s">
        <v>141</v>
      </c>
      <c r="C103" s="37"/>
      <c r="D103" s="30"/>
      <c r="E103" s="30">
        <v>208</v>
      </c>
      <c r="F103" s="30">
        <v>208</v>
      </c>
      <c r="G103" s="30">
        <v>0</v>
      </c>
      <c r="H103" s="47"/>
      <c r="I103" s="30"/>
      <c r="J103" s="30">
        <v>0</v>
      </c>
      <c r="K103" s="47"/>
      <c r="L103" s="48"/>
      <c r="M103" s="29"/>
      <c r="N103" s="30">
        <v>0</v>
      </c>
      <c r="O103" s="30">
        <v>208</v>
      </c>
      <c r="P103" s="29"/>
    </row>
    <row r="104" spans="1:16">
      <c r="A104" s="20" t="s">
        <v>142</v>
      </c>
      <c r="B104" s="23" t="s">
        <v>143</v>
      </c>
      <c r="C104" s="18"/>
      <c r="D104" s="23">
        <v>30856</v>
      </c>
      <c r="E104" s="23">
        <v>30693</v>
      </c>
      <c r="F104" s="23">
        <v>29829</v>
      </c>
      <c r="G104" s="23">
        <v>10224</v>
      </c>
      <c r="H104" s="23">
        <v>79</v>
      </c>
      <c r="I104" s="23">
        <v>7405</v>
      </c>
      <c r="J104" s="23">
        <v>2819</v>
      </c>
      <c r="K104" s="23"/>
      <c r="L104" s="23">
        <v>0</v>
      </c>
      <c r="M104" s="23">
        <v>2598</v>
      </c>
      <c r="N104" s="23">
        <v>221</v>
      </c>
      <c r="O104" s="23">
        <v>19605</v>
      </c>
      <c r="P104" s="23">
        <v>864</v>
      </c>
    </row>
    <row r="105" spans="1:16">
      <c r="A105" s="22" t="s">
        <v>144</v>
      </c>
      <c r="B105" s="40" t="s">
        <v>121</v>
      </c>
      <c r="C105" s="22" t="s">
        <v>63</v>
      </c>
      <c r="D105" s="18">
        <v>6559</v>
      </c>
      <c r="E105" s="18">
        <v>6595</v>
      </c>
      <c r="F105" s="18">
        <v>6029</v>
      </c>
      <c r="G105" s="18">
        <v>6029</v>
      </c>
      <c r="H105" s="18">
        <v>38</v>
      </c>
      <c r="I105" s="18">
        <v>4185</v>
      </c>
      <c r="J105" s="18">
        <v>1844</v>
      </c>
      <c r="K105" s="18">
        <v>0</v>
      </c>
      <c r="L105" s="18">
        <v>0</v>
      </c>
      <c r="M105" s="18">
        <v>1623</v>
      </c>
      <c r="N105" s="18">
        <v>221</v>
      </c>
      <c r="O105" s="18">
        <v>0</v>
      </c>
      <c r="P105" s="18">
        <v>566</v>
      </c>
    </row>
    <row r="106" spans="1:16">
      <c r="A106" s="44" t="s">
        <v>64</v>
      </c>
      <c r="B106" s="43" t="s">
        <v>122</v>
      </c>
      <c r="C106" s="29"/>
      <c r="D106" s="30">
        <v>6038</v>
      </c>
      <c r="E106" s="30">
        <v>6214</v>
      </c>
      <c r="F106" s="30">
        <v>5648</v>
      </c>
      <c r="G106" s="30">
        <v>5648</v>
      </c>
      <c r="H106" s="30">
        <v>38</v>
      </c>
      <c r="I106" s="30">
        <v>4025</v>
      </c>
      <c r="J106" s="30">
        <v>1623</v>
      </c>
      <c r="K106" s="30"/>
      <c r="L106" s="30"/>
      <c r="M106" s="30">
        <v>1623</v>
      </c>
      <c r="N106" s="30">
        <v>0</v>
      </c>
      <c r="O106" s="30">
        <v>0</v>
      </c>
      <c r="P106" s="30">
        <v>566</v>
      </c>
    </row>
    <row r="107" spans="1:16">
      <c r="A107" s="44" t="s">
        <v>66</v>
      </c>
      <c r="B107" s="43" t="s">
        <v>134</v>
      </c>
      <c r="C107" s="29"/>
      <c r="D107" s="30">
        <v>4142</v>
      </c>
      <c r="E107" s="30">
        <v>4359</v>
      </c>
      <c r="F107" s="30">
        <v>3952</v>
      </c>
      <c r="G107" s="30">
        <v>3952</v>
      </c>
      <c r="H107" s="47">
        <v>25</v>
      </c>
      <c r="I107" s="30">
        <v>2797</v>
      </c>
      <c r="J107" s="30">
        <v>1155</v>
      </c>
      <c r="K107" s="47">
        <v>33</v>
      </c>
      <c r="L107" s="48">
        <v>1.4</v>
      </c>
      <c r="M107" s="29">
        <v>1155</v>
      </c>
      <c r="N107" s="30">
        <v>0</v>
      </c>
      <c r="O107" s="30">
        <v>0</v>
      </c>
      <c r="P107" s="29">
        <v>407</v>
      </c>
    </row>
    <row r="108" spans="1:16">
      <c r="A108" s="44" t="s">
        <v>66</v>
      </c>
      <c r="B108" s="43" t="s">
        <v>145</v>
      </c>
      <c r="C108" s="29"/>
      <c r="D108" s="30">
        <v>1218</v>
      </c>
      <c r="E108" s="30">
        <v>1221</v>
      </c>
      <c r="F108" s="30">
        <v>1062</v>
      </c>
      <c r="G108" s="30">
        <v>1062</v>
      </c>
      <c r="H108" s="47">
        <v>8</v>
      </c>
      <c r="I108" s="30">
        <v>774</v>
      </c>
      <c r="J108" s="30">
        <v>288</v>
      </c>
      <c r="K108" s="47">
        <v>36</v>
      </c>
      <c r="L108" s="48">
        <v>1</v>
      </c>
      <c r="M108" s="29">
        <v>288</v>
      </c>
      <c r="N108" s="30">
        <v>0</v>
      </c>
      <c r="O108" s="30">
        <v>0</v>
      </c>
      <c r="P108" s="29">
        <v>159</v>
      </c>
    </row>
    <row r="109" spans="1:16">
      <c r="A109" s="44" t="s">
        <v>66</v>
      </c>
      <c r="B109" s="43" t="s">
        <v>146</v>
      </c>
      <c r="C109" s="29"/>
      <c r="D109" s="30">
        <v>678</v>
      </c>
      <c r="E109" s="30">
        <v>634</v>
      </c>
      <c r="F109" s="30">
        <v>634</v>
      </c>
      <c r="G109" s="30">
        <v>634</v>
      </c>
      <c r="H109" s="47">
        <v>5</v>
      </c>
      <c r="I109" s="30">
        <v>454</v>
      </c>
      <c r="J109" s="30">
        <v>180</v>
      </c>
      <c r="K109" s="47">
        <v>36</v>
      </c>
      <c r="L109" s="48">
        <v>1</v>
      </c>
      <c r="M109" s="29">
        <v>180</v>
      </c>
      <c r="N109" s="30">
        <v>0</v>
      </c>
      <c r="O109" s="30">
        <v>0</v>
      </c>
      <c r="P109" s="29">
        <v>0</v>
      </c>
    </row>
    <row r="110" spans="1:16">
      <c r="A110" s="44" t="s">
        <v>74</v>
      </c>
      <c r="B110" s="43" t="s">
        <v>75</v>
      </c>
      <c r="C110" s="29"/>
      <c r="D110" s="30">
        <v>0</v>
      </c>
      <c r="E110" s="30">
        <v>160</v>
      </c>
      <c r="F110" s="30">
        <v>160</v>
      </c>
      <c r="G110" s="30">
        <v>160</v>
      </c>
      <c r="H110" s="30">
        <v>0</v>
      </c>
      <c r="I110" s="30">
        <v>160</v>
      </c>
      <c r="J110" s="30">
        <v>0</v>
      </c>
      <c r="K110" s="30">
        <v>0</v>
      </c>
      <c r="L110" s="30">
        <v>0</v>
      </c>
      <c r="M110" s="30">
        <v>0</v>
      </c>
      <c r="N110" s="30">
        <v>0</v>
      </c>
      <c r="O110" s="30">
        <v>0</v>
      </c>
      <c r="P110" s="30">
        <v>0</v>
      </c>
    </row>
    <row r="111" spans="1:16">
      <c r="A111" s="44" t="s">
        <v>66</v>
      </c>
      <c r="B111" s="43" t="s">
        <v>134</v>
      </c>
      <c r="C111" s="29"/>
      <c r="D111" s="29"/>
      <c r="E111" s="29">
        <v>160</v>
      </c>
      <c r="F111" s="29">
        <v>160</v>
      </c>
      <c r="G111" s="30">
        <v>160</v>
      </c>
      <c r="H111" s="31"/>
      <c r="I111" s="29">
        <v>160</v>
      </c>
      <c r="J111" s="30">
        <v>0</v>
      </c>
      <c r="K111" s="31"/>
      <c r="L111" s="32"/>
      <c r="M111" s="29"/>
      <c r="N111" s="30">
        <v>0</v>
      </c>
      <c r="O111" s="30">
        <v>0</v>
      </c>
      <c r="P111" s="29">
        <v>0</v>
      </c>
    </row>
    <row r="112" spans="1:16">
      <c r="A112" s="44" t="s">
        <v>76</v>
      </c>
      <c r="B112" s="43" t="s">
        <v>125</v>
      </c>
      <c r="C112" s="29"/>
      <c r="D112" s="30">
        <v>521</v>
      </c>
      <c r="E112" s="30">
        <v>221</v>
      </c>
      <c r="F112" s="30">
        <v>221</v>
      </c>
      <c r="G112" s="30">
        <v>221</v>
      </c>
      <c r="H112" s="30">
        <v>0</v>
      </c>
      <c r="I112" s="30">
        <v>0</v>
      </c>
      <c r="J112" s="30">
        <v>221</v>
      </c>
      <c r="K112" s="30">
        <v>0</v>
      </c>
      <c r="L112" s="30">
        <v>0</v>
      </c>
      <c r="M112" s="30">
        <v>0</v>
      </c>
      <c r="N112" s="30">
        <v>221</v>
      </c>
      <c r="O112" s="30">
        <v>0</v>
      </c>
      <c r="P112" s="30">
        <v>0</v>
      </c>
    </row>
    <row r="113" spans="1:16">
      <c r="A113" s="44" t="s">
        <v>66</v>
      </c>
      <c r="B113" s="30" t="s">
        <v>78</v>
      </c>
      <c r="C113" s="29"/>
      <c r="D113" s="29">
        <v>21</v>
      </c>
      <c r="E113" s="29">
        <v>21</v>
      </c>
      <c r="F113" s="29">
        <v>21</v>
      </c>
      <c r="G113" s="30">
        <v>21</v>
      </c>
      <c r="H113" s="31"/>
      <c r="I113" s="29"/>
      <c r="J113" s="30">
        <v>21</v>
      </c>
      <c r="K113" s="31"/>
      <c r="L113" s="32"/>
      <c r="M113" s="29"/>
      <c r="N113" s="30">
        <v>21</v>
      </c>
      <c r="O113" s="30">
        <v>0</v>
      </c>
      <c r="P113" s="29">
        <v>0</v>
      </c>
    </row>
    <row r="114" spans="1:16">
      <c r="A114" s="44" t="s">
        <v>66</v>
      </c>
      <c r="B114" s="30" t="s">
        <v>80</v>
      </c>
      <c r="C114" s="29"/>
      <c r="D114" s="29">
        <v>500</v>
      </c>
      <c r="E114" s="29">
        <v>200</v>
      </c>
      <c r="F114" s="29">
        <v>200</v>
      </c>
      <c r="G114" s="30">
        <v>200</v>
      </c>
      <c r="H114" s="31"/>
      <c r="I114" s="29"/>
      <c r="J114" s="30">
        <v>200</v>
      </c>
      <c r="K114" s="31"/>
      <c r="L114" s="32"/>
      <c r="M114" s="29"/>
      <c r="N114" s="30">
        <v>200</v>
      </c>
      <c r="O114" s="30">
        <v>0</v>
      </c>
      <c r="P114" s="29"/>
    </row>
    <row r="115" spans="1:16">
      <c r="A115" s="20" t="s">
        <v>147</v>
      </c>
      <c r="B115" s="40" t="s">
        <v>148</v>
      </c>
      <c r="C115" s="22" t="s">
        <v>83</v>
      </c>
      <c r="D115" s="23">
        <v>20357</v>
      </c>
      <c r="E115" s="23">
        <v>20135</v>
      </c>
      <c r="F115" s="23">
        <v>19939</v>
      </c>
      <c r="G115" s="23">
        <v>3630</v>
      </c>
      <c r="H115" s="23">
        <v>36</v>
      </c>
      <c r="I115" s="23">
        <v>2780</v>
      </c>
      <c r="J115" s="23">
        <v>850</v>
      </c>
      <c r="K115" s="23"/>
      <c r="L115" s="23"/>
      <c r="M115" s="23">
        <v>850</v>
      </c>
      <c r="N115" s="23">
        <v>0</v>
      </c>
      <c r="O115" s="23">
        <v>16309</v>
      </c>
      <c r="P115" s="23">
        <v>196</v>
      </c>
    </row>
    <row r="116" spans="1:16">
      <c r="A116" s="44" t="s">
        <v>64</v>
      </c>
      <c r="B116" s="43" t="s">
        <v>97</v>
      </c>
      <c r="C116" s="29"/>
      <c r="D116" s="30">
        <v>4048</v>
      </c>
      <c r="E116" s="30">
        <v>3826</v>
      </c>
      <c r="F116" s="30">
        <v>3630</v>
      </c>
      <c r="G116" s="30">
        <v>3630</v>
      </c>
      <c r="H116" s="30">
        <v>36</v>
      </c>
      <c r="I116" s="30">
        <v>2780</v>
      </c>
      <c r="J116" s="30">
        <v>850</v>
      </c>
      <c r="K116" s="30"/>
      <c r="L116" s="30"/>
      <c r="M116" s="30">
        <v>850</v>
      </c>
      <c r="N116" s="30">
        <v>0</v>
      </c>
      <c r="O116" s="30">
        <v>0</v>
      </c>
      <c r="P116" s="30">
        <v>196</v>
      </c>
    </row>
    <row r="117" spans="1:16">
      <c r="A117" s="44" t="s">
        <v>66</v>
      </c>
      <c r="B117" s="53" t="s">
        <v>149</v>
      </c>
      <c r="C117" s="54"/>
      <c r="D117" s="29">
        <v>2683</v>
      </c>
      <c r="E117" s="29">
        <v>2441</v>
      </c>
      <c r="F117" s="29">
        <v>2441</v>
      </c>
      <c r="G117" s="30">
        <v>2441</v>
      </c>
      <c r="H117" s="29">
        <v>25</v>
      </c>
      <c r="I117" s="29">
        <v>1866</v>
      </c>
      <c r="J117" s="30">
        <v>575</v>
      </c>
      <c r="K117" s="29">
        <v>23</v>
      </c>
      <c r="L117" s="32">
        <v>1</v>
      </c>
      <c r="M117" s="29">
        <v>575</v>
      </c>
      <c r="N117" s="29"/>
      <c r="O117" s="30">
        <v>0</v>
      </c>
      <c r="P117" s="29">
        <v>0</v>
      </c>
    </row>
    <row r="118" spans="1:16">
      <c r="A118" s="44" t="s">
        <v>66</v>
      </c>
      <c r="B118" s="53" t="s">
        <v>150</v>
      </c>
      <c r="C118" s="54"/>
      <c r="D118" s="29">
        <v>712</v>
      </c>
      <c r="E118" s="29">
        <v>656</v>
      </c>
      <c r="F118" s="29">
        <v>569</v>
      </c>
      <c r="G118" s="30">
        <v>569</v>
      </c>
      <c r="H118" s="29">
        <v>5</v>
      </c>
      <c r="I118" s="29">
        <v>444</v>
      </c>
      <c r="J118" s="30">
        <v>125</v>
      </c>
      <c r="K118" s="29">
        <v>25</v>
      </c>
      <c r="L118" s="32">
        <v>1</v>
      </c>
      <c r="M118" s="29">
        <v>125</v>
      </c>
      <c r="N118" s="30">
        <v>0</v>
      </c>
      <c r="O118" s="30">
        <v>0</v>
      </c>
      <c r="P118" s="29">
        <v>87</v>
      </c>
    </row>
    <row r="119" spans="1:16">
      <c r="A119" s="44" t="s">
        <v>66</v>
      </c>
      <c r="B119" s="53" t="s">
        <v>151</v>
      </c>
      <c r="C119" s="54"/>
      <c r="D119" s="29">
        <v>653</v>
      </c>
      <c r="E119" s="29">
        <v>729</v>
      </c>
      <c r="F119" s="29">
        <v>620</v>
      </c>
      <c r="G119" s="30">
        <v>620</v>
      </c>
      <c r="H119" s="29">
        <v>6</v>
      </c>
      <c r="I119" s="29">
        <v>470</v>
      </c>
      <c r="J119" s="30">
        <v>150</v>
      </c>
      <c r="K119" s="29">
        <v>25</v>
      </c>
      <c r="L119" s="32">
        <v>1</v>
      </c>
      <c r="M119" s="29">
        <v>150</v>
      </c>
      <c r="N119" s="30">
        <v>0</v>
      </c>
      <c r="O119" s="30">
        <v>0</v>
      </c>
      <c r="P119" s="29">
        <v>109</v>
      </c>
    </row>
    <row r="120" spans="1:16">
      <c r="A120" s="44" t="s">
        <v>74</v>
      </c>
      <c r="B120" s="43" t="s">
        <v>152</v>
      </c>
      <c r="C120" s="29"/>
      <c r="D120" s="30">
        <v>16309</v>
      </c>
      <c r="E120" s="30">
        <v>16309</v>
      </c>
      <c r="F120" s="30">
        <v>16309</v>
      </c>
      <c r="G120" s="30">
        <v>0</v>
      </c>
      <c r="H120" s="47"/>
      <c r="I120" s="30"/>
      <c r="J120" s="30">
        <v>0</v>
      </c>
      <c r="K120" s="47"/>
      <c r="L120" s="48"/>
      <c r="M120" s="29"/>
      <c r="N120" s="30">
        <v>0</v>
      </c>
      <c r="O120" s="30">
        <v>16309</v>
      </c>
      <c r="P120" s="29">
        <v>0</v>
      </c>
    </row>
    <row r="121" spans="1:16">
      <c r="A121" s="44"/>
      <c r="B121" s="30" t="s">
        <v>90</v>
      </c>
      <c r="C121" s="29"/>
      <c r="D121" s="30">
        <v>0</v>
      </c>
      <c r="E121" s="30">
        <v>0</v>
      </c>
      <c r="F121" s="30">
        <v>0</v>
      </c>
      <c r="G121" s="30"/>
      <c r="H121" s="47"/>
      <c r="I121" s="30"/>
      <c r="J121" s="30"/>
      <c r="K121" s="47"/>
      <c r="L121" s="48"/>
      <c r="M121" s="29"/>
      <c r="N121" s="30"/>
      <c r="O121" s="30">
        <v>0</v>
      </c>
      <c r="P121" s="29">
        <v>0</v>
      </c>
    </row>
    <row r="122" spans="1:16" ht="127.5">
      <c r="A122" s="26" t="s">
        <v>66</v>
      </c>
      <c r="B122" s="59" t="s">
        <v>153</v>
      </c>
      <c r="C122" s="29"/>
      <c r="D122" s="30">
        <v>5000</v>
      </c>
      <c r="E122" s="30">
        <v>8199</v>
      </c>
      <c r="F122" s="30">
        <v>8199</v>
      </c>
      <c r="G122" s="30"/>
      <c r="H122" s="47"/>
      <c r="I122" s="30"/>
      <c r="J122" s="30"/>
      <c r="K122" s="47"/>
      <c r="L122" s="48"/>
      <c r="M122" s="29"/>
      <c r="N122" s="30"/>
      <c r="O122" s="30">
        <v>8199</v>
      </c>
      <c r="P122" s="29"/>
    </row>
    <row r="123" spans="1:16" ht="38.25">
      <c r="A123" s="60" t="s">
        <v>66</v>
      </c>
      <c r="B123" s="61" t="s">
        <v>154</v>
      </c>
      <c r="C123" s="29"/>
      <c r="D123" s="30">
        <v>3319</v>
      </c>
      <c r="E123" s="30">
        <v>2620</v>
      </c>
      <c r="F123" s="30">
        <v>2620</v>
      </c>
      <c r="G123" s="30"/>
      <c r="H123" s="47"/>
      <c r="I123" s="30"/>
      <c r="J123" s="30"/>
      <c r="K123" s="47"/>
      <c r="L123" s="48"/>
      <c r="M123" s="29"/>
      <c r="N123" s="30"/>
      <c r="O123" s="30">
        <v>2620</v>
      </c>
      <c r="P123" s="29"/>
    </row>
    <row r="124" spans="1:16" ht="25.5">
      <c r="A124" s="60" t="s">
        <v>66</v>
      </c>
      <c r="B124" s="61" t="s">
        <v>155</v>
      </c>
      <c r="C124" s="29"/>
      <c r="D124" s="30">
        <v>1315</v>
      </c>
      <c r="E124" s="30">
        <v>1000</v>
      </c>
      <c r="F124" s="30">
        <v>1000</v>
      </c>
      <c r="G124" s="30"/>
      <c r="H124" s="47"/>
      <c r="I124" s="30"/>
      <c r="J124" s="30"/>
      <c r="K124" s="47"/>
      <c r="L124" s="48"/>
      <c r="M124" s="29"/>
      <c r="N124" s="30"/>
      <c r="O124" s="30">
        <v>1000</v>
      </c>
      <c r="P124" s="29"/>
    </row>
    <row r="125" spans="1:16" ht="38.25">
      <c r="A125" s="60" t="s">
        <v>66</v>
      </c>
      <c r="B125" s="61" t="s">
        <v>156</v>
      </c>
      <c r="C125" s="29"/>
      <c r="D125" s="30"/>
      <c r="E125" s="30">
        <v>1000</v>
      </c>
      <c r="F125" s="30">
        <v>1000</v>
      </c>
      <c r="G125" s="30"/>
      <c r="H125" s="47"/>
      <c r="I125" s="30"/>
      <c r="J125" s="30"/>
      <c r="K125" s="47"/>
      <c r="L125" s="48"/>
      <c r="M125" s="29"/>
      <c r="N125" s="30"/>
      <c r="O125" s="30">
        <v>1000</v>
      </c>
      <c r="P125" s="29"/>
    </row>
    <row r="126" spans="1:16">
      <c r="A126" s="20" t="s">
        <v>157</v>
      </c>
      <c r="B126" s="23" t="s">
        <v>158</v>
      </c>
      <c r="C126" s="22" t="s">
        <v>159</v>
      </c>
      <c r="D126" s="23">
        <v>3940</v>
      </c>
      <c r="E126" s="23">
        <v>3963</v>
      </c>
      <c r="F126" s="23">
        <v>3861</v>
      </c>
      <c r="G126" s="23">
        <v>565</v>
      </c>
      <c r="H126" s="55">
        <v>5</v>
      </c>
      <c r="I126" s="23">
        <v>440</v>
      </c>
      <c r="J126" s="23">
        <v>125</v>
      </c>
      <c r="K126" s="55">
        <v>0</v>
      </c>
      <c r="L126" s="55">
        <v>0</v>
      </c>
      <c r="M126" s="23">
        <v>125</v>
      </c>
      <c r="N126" s="23">
        <v>0</v>
      </c>
      <c r="O126" s="23">
        <v>3296</v>
      </c>
      <c r="P126" s="23">
        <v>102</v>
      </c>
    </row>
    <row r="127" spans="1:16">
      <c r="A127" s="44" t="s">
        <v>64</v>
      </c>
      <c r="B127" s="43" t="s">
        <v>97</v>
      </c>
      <c r="C127" s="29"/>
      <c r="D127" s="30">
        <v>644</v>
      </c>
      <c r="E127" s="30">
        <v>667</v>
      </c>
      <c r="F127" s="30">
        <v>565</v>
      </c>
      <c r="G127" s="30">
        <v>565</v>
      </c>
      <c r="H127" s="47">
        <v>5</v>
      </c>
      <c r="I127" s="30">
        <v>440</v>
      </c>
      <c r="J127" s="30">
        <v>125</v>
      </c>
      <c r="K127" s="47"/>
      <c r="L127" s="47"/>
      <c r="M127" s="30">
        <v>125</v>
      </c>
      <c r="N127" s="30">
        <v>0</v>
      </c>
      <c r="O127" s="30">
        <v>0</v>
      </c>
      <c r="P127" s="30">
        <v>102</v>
      </c>
    </row>
    <row r="128" spans="1:16">
      <c r="A128" s="26" t="s">
        <v>66</v>
      </c>
      <c r="B128" s="53" t="s">
        <v>160</v>
      </c>
      <c r="C128" s="54"/>
      <c r="D128" s="29">
        <v>644</v>
      </c>
      <c r="E128" s="29">
        <v>667</v>
      </c>
      <c r="F128" s="29">
        <v>565</v>
      </c>
      <c r="G128" s="30">
        <v>565</v>
      </c>
      <c r="H128" s="47">
        <v>5</v>
      </c>
      <c r="I128" s="29">
        <v>440</v>
      </c>
      <c r="J128" s="30">
        <v>125</v>
      </c>
      <c r="K128" s="30">
        <v>25</v>
      </c>
      <c r="L128" s="48"/>
      <c r="M128" s="29">
        <v>125</v>
      </c>
      <c r="N128" s="30">
        <v>0</v>
      </c>
      <c r="O128" s="30">
        <v>0</v>
      </c>
      <c r="P128" s="29">
        <v>102</v>
      </c>
    </row>
    <row r="129" spans="1:16">
      <c r="A129" s="44" t="s">
        <v>74</v>
      </c>
      <c r="B129" s="45" t="s">
        <v>89</v>
      </c>
      <c r="C129" s="29"/>
      <c r="D129" s="30">
        <v>3296</v>
      </c>
      <c r="E129" s="30">
        <v>3296</v>
      </c>
      <c r="F129" s="30">
        <v>3296</v>
      </c>
      <c r="G129" s="30">
        <v>0</v>
      </c>
      <c r="H129" s="47"/>
      <c r="I129" s="30"/>
      <c r="J129" s="30">
        <v>0</v>
      </c>
      <c r="K129" s="47"/>
      <c r="L129" s="48"/>
      <c r="M129" s="29"/>
      <c r="N129" s="30">
        <v>0</v>
      </c>
      <c r="O129" s="30">
        <v>3296</v>
      </c>
      <c r="P129" s="29">
        <v>0</v>
      </c>
    </row>
    <row r="130" spans="1:16" ht="38.25">
      <c r="A130" s="44"/>
      <c r="B130" s="62" t="s">
        <v>161</v>
      </c>
      <c r="C130" s="29"/>
      <c r="D130" s="30"/>
      <c r="E130" s="30">
        <v>150</v>
      </c>
      <c r="F130" s="30">
        <v>150</v>
      </c>
      <c r="G130" s="30">
        <v>0</v>
      </c>
      <c r="H130" s="47"/>
      <c r="I130" s="30"/>
      <c r="J130" s="30"/>
      <c r="K130" s="47"/>
      <c r="L130" s="48"/>
      <c r="M130" s="29"/>
      <c r="N130" s="30"/>
      <c r="O130" s="30">
        <v>150</v>
      </c>
      <c r="P130" s="29"/>
    </row>
    <row r="131" spans="1:16">
      <c r="A131" s="20" t="s">
        <v>30</v>
      </c>
      <c r="B131" s="40" t="s">
        <v>162</v>
      </c>
      <c r="C131" s="18"/>
      <c r="D131" s="23">
        <v>8845</v>
      </c>
      <c r="E131" s="23">
        <v>9222</v>
      </c>
      <c r="F131" s="23">
        <v>8447</v>
      </c>
      <c r="G131" s="23">
        <v>5678</v>
      </c>
      <c r="H131" s="23">
        <v>42</v>
      </c>
      <c r="I131" s="23">
        <v>3854</v>
      </c>
      <c r="J131" s="23">
        <v>1824</v>
      </c>
      <c r="K131" s="23"/>
      <c r="L131" s="23"/>
      <c r="M131" s="23">
        <v>1694</v>
      </c>
      <c r="N131" s="23">
        <v>130</v>
      </c>
      <c r="O131" s="23">
        <v>2769</v>
      </c>
      <c r="P131" s="23">
        <v>775</v>
      </c>
    </row>
    <row r="132" spans="1:16">
      <c r="A132" s="22" t="s">
        <v>163</v>
      </c>
      <c r="B132" s="40" t="s">
        <v>62</v>
      </c>
      <c r="C132" s="22" t="s">
        <v>63</v>
      </c>
      <c r="D132" s="23">
        <v>5308</v>
      </c>
      <c r="E132" s="23">
        <v>5654</v>
      </c>
      <c r="F132" s="23">
        <v>4999</v>
      </c>
      <c r="G132" s="23">
        <v>4999</v>
      </c>
      <c r="H132" s="23">
        <v>35</v>
      </c>
      <c r="I132" s="23">
        <v>3350</v>
      </c>
      <c r="J132" s="23">
        <v>1649</v>
      </c>
      <c r="K132" s="23"/>
      <c r="L132" s="23"/>
      <c r="M132" s="23">
        <v>1519</v>
      </c>
      <c r="N132" s="23">
        <v>130</v>
      </c>
      <c r="O132" s="23">
        <v>0</v>
      </c>
      <c r="P132" s="23">
        <v>655</v>
      </c>
    </row>
    <row r="133" spans="1:16">
      <c r="A133" s="44" t="s">
        <v>64</v>
      </c>
      <c r="B133" s="43" t="s">
        <v>122</v>
      </c>
      <c r="C133" s="29"/>
      <c r="D133" s="29">
        <v>5288</v>
      </c>
      <c r="E133" s="29">
        <v>5419</v>
      </c>
      <c r="F133" s="29">
        <v>4764</v>
      </c>
      <c r="G133" s="30">
        <v>4764</v>
      </c>
      <c r="H133" s="31">
        <v>35</v>
      </c>
      <c r="I133" s="29">
        <v>3245</v>
      </c>
      <c r="J133" s="30">
        <v>1519</v>
      </c>
      <c r="K133" s="31">
        <v>31</v>
      </c>
      <c r="L133" s="32">
        <v>1.4000000000000001</v>
      </c>
      <c r="M133" s="29">
        <v>1519</v>
      </c>
      <c r="N133" s="30">
        <v>0</v>
      </c>
      <c r="O133" s="30">
        <v>0</v>
      </c>
      <c r="P133" s="29">
        <v>655</v>
      </c>
    </row>
    <row r="134" spans="1:16">
      <c r="A134" s="44" t="s">
        <v>74</v>
      </c>
      <c r="B134" s="43" t="s">
        <v>75</v>
      </c>
      <c r="C134" s="29"/>
      <c r="D134" s="30">
        <v>0</v>
      </c>
      <c r="E134" s="30">
        <v>105</v>
      </c>
      <c r="F134" s="30">
        <v>105</v>
      </c>
      <c r="G134" s="30">
        <v>105</v>
      </c>
      <c r="H134" s="30">
        <v>0</v>
      </c>
      <c r="I134" s="30">
        <v>105</v>
      </c>
      <c r="J134" s="30">
        <v>0</v>
      </c>
      <c r="K134" s="30">
        <v>0</v>
      </c>
      <c r="L134" s="30">
        <v>0</v>
      </c>
      <c r="M134" s="30">
        <v>0</v>
      </c>
      <c r="N134" s="30">
        <v>0</v>
      </c>
      <c r="O134" s="30">
        <v>0</v>
      </c>
      <c r="P134" s="30">
        <v>0</v>
      </c>
    </row>
    <row r="135" spans="1:16">
      <c r="A135" s="44" t="s">
        <v>66</v>
      </c>
      <c r="B135" s="43" t="s">
        <v>134</v>
      </c>
      <c r="C135" s="29"/>
      <c r="D135" s="29"/>
      <c r="E135" s="29">
        <v>105</v>
      </c>
      <c r="F135" s="29">
        <v>105</v>
      </c>
      <c r="G135" s="30">
        <v>105</v>
      </c>
      <c r="H135" s="31"/>
      <c r="I135" s="29">
        <v>105</v>
      </c>
      <c r="J135" s="30">
        <v>0</v>
      </c>
      <c r="K135" s="31"/>
      <c r="L135" s="32"/>
      <c r="M135" s="29"/>
      <c r="N135" s="30">
        <v>0</v>
      </c>
      <c r="O135" s="30">
        <v>0</v>
      </c>
      <c r="P135" s="29">
        <v>0</v>
      </c>
    </row>
    <row r="136" spans="1:16">
      <c r="A136" s="29" t="s">
        <v>76</v>
      </c>
      <c r="B136" s="43" t="s">
        <v>125</v>
      </c>
      <c r="C136" s="29"/>
      <c r="D136" s="30">
        <v>20</v>
      </c>
      <c r="E136" s="30">
        <v>130</v>
      </c>
      <c r="F136" s="30">
        <v>130</v>
      </c>
      <c r="G136" s="30">
        <v>130</v>
      </c>
      <c r="H136" s="30">
        <v>0</v>
      </c>
      <c r="I136" s="30">
        <v>0</v>
      </c>
      <c r="J136" s="30">
        <v>130</v>
      </c>
      <c r="K136" s="30">
        <v>0</v>
      </c>
      <c r="L136" s="30">
        <v>0</v>
      </c>
      <c r="M136" s="30">
        <v>0</v>
      </c>
      <c r="N136" s="30">
        <v>130</v>
      </c>
      <c r="O136" s="30">
        <v>0</v>
      </c>
      <c r="P136" s="30">
        <v>0</v>
      </c>
    </row>
    <row r="137" spans="1:16">
      <c r="A137" s="44" t="s">
        <v>66</v>
      </c>
      <c r="B137" s="30" t="s">
        <v>78</v>
      </c>
      <c r="C137" s="29"/>
      <c r="D137" s="29">
        <v>20</v>
      </c>
      <c r="E137" s="29">
        <v>20</v>
      </c>
      <c r="F137" s="29">
        <v>20</v>
      </c>
      <c r="G137" s="30">
        <v>20</v>
      </c>
      <c r="H137" s="31"/>
      <c r="I137" s="29"/>
      <c r="J137" s="30">
        <v>20</v>
      </c>
      <c r="K137" s="31"/>
      <c r="L137" s="32"/>
      <c r="M137" s="29"/>
      <c r="N137" s="30">
        <v>20</v>
      </c>
      <c r="O137" s="30">
        <v>0</v>
      </c>
      <c r="P137" s="29">
        <v>0</v>
      </c>
    </row>
    <row r="138" spans="1:16">
      <c r="A138" s="44" t="s">
        <v>66</v>
      </c>
      <c r="B138" s="30" t="s">
        <v>80</v>
      </c>
      <c r="C138" s="29"/>
      <c r="D138" s="29">
        <v>0</v>
      </c>
      <c r="E138" s="29">
        <v>110</v>
      </c>
      <c r="F138" s="29">
        <v>110</v>
      </c>
      <c r="G138" s="30">
        <v>110</v>
      </c>
      <c r="H138" s="31"/>
      <c r="I138" s="29"/>
      <c r="J138" s="30">
        <v>110</v>
      </c>
      <c r="K138" s="31"/>
      <c r="L138" s="32"/>
      <c r="M138" s="29"/>
      <c r="N138" s="30">
        <v>110</v>
      </c>
      <c r="O138" s="30">
        <v>0</v>
      </c>
      <c r="P138" s="29"/>
    </row>
    <row r="139" spans="1:16">
      <c r="A139" s="20" t="s">
        <v>164</v>
      </c>
      <c r="B139" s="40" t="s">
        <v>137</v>
      </c>
      <c r="C139" s="22" t="s">
        <v>83</v>
      </c>
      <c r="D139" s="23">
        <v>3537</v>
      </c>
      <c r="E139" s="23">
        <v>3568</v>
      </c>
      <c r="F139" s="23">
        <v>3448</v>
      </c>
      <c r="G139" s="23">
        <v>679</v>
      </c>
      <c r="H139" s="23">
        <v>7</v>
      </c>
      <c r="I139" s="23">
        <v>504</v>
      </c>
      <c r="J139" s="23">
        <v>175</v>
      </c>
      <c r="K139" s="23"/>
      <c r="L139" s="23">
        <v>0</v>
      </c>
      <c r="M139" s="23">
        <v>175</v>
      </c>
      <c r="N139" s="23">
        <v>0</v>
      </c>
      <c r="O139" s="23">
        <v>2769</v>
      </c>
      <c r="P139" s="23">
        <v>120</v>
      </c>
    </row>
    <row r="140" spans="1:16">
      <c r="A140" s="44" t="s">
        <v>64</v>
      </c>
      <c r="B140" s="43" t="s">
        <v>97</v>
      </c>
      <c r="C140" s="29"/>
      <c r="D140" s="30">
        <v>790</v>
      </c>
      <c r="E140" s="30">
        <v>799</v>
      </c>
      <c r="F140" s="30">
        <v>679</v>
      </c>
      <c r="G140" s="30">
        <v>679</v>
      </c>
      <c r="H140" s="30">
        <v>7</v>
      </c>
      <c r="I140" s="30">
        <v>504</v>
      </c>
      <c r="J140" s="30">
        <v>175</v>
      </c>
      <c r="K140" s="30"/>
      <c r="L140" s="30">
        <v>0</v>
      </c>
      <c r="M140" s="30">
        <v>175</v>
      </c>
      <c r="N140" s="30">
        <v>0</v>
      </c>
      <c r="O140" s="30">
        <v>0</v>
      </c>
      <c r="P140" s="30">
        <v>120</v>
      </c>
    </row>
    <row r="141" spans="1:16">
      <c r="A141" s="44" t="s">
        <v>66</v>
      </c>
      <c r="B141" s="61" t="s">
        <v>165</v>
      </c>
      <c r="C141" s="54"/>
      <c r="D141" s="29">
        <v>790</v>
      </c>
      <c r="E141" s="29">
        <v>799</v>
      </c>
      <c r="F141" s="29">
        <v>679</v>
      </c>
      <c r="G141" s="30">
        <v>679</v>
      </c>
      <c r="H141" s="31">
        <v>7</v>
      </c>
      <c r="I141" s="29">
        <v>504</v>
      </c>
      <c r="J141" s="30">
        <v>175</v>
      </c>
      <c r="K141" s="30">
        <v>25</v>
      </c>
      <c r="L141" s="32"/>
      <c r="M141" s="29">
        <v>175</v>
      </c>
      <c r="N141" s="30">
        <v>0</v>
      </c>
      <c r="O141" s="30">
        <v>0</v>
      </c>
      <c r="P141" s="29">
        <v>120</v>
      </c>
    </row>
    <row r="142" spans="1:16">
      <c r="A142" s="44" t="s">
        <v>74</v>
      </c>
      <c r="B142" s="30" t="s">
        <v>166</v>
      </c>
      <c r="C142" s="29"/>
      <c r="D142" s="30">
        <v>2747</v>
      </c>
      <c r="E142" s="30">
        <v>2769</v>
      </c>
      <c r="F142" s="30">
        <v>2769</v>
      </c>
      <c r="G142" s="30">
        <v>0</v>
      </c>
      <c r="H142" s="47"/>
      <c r="I142" s="30"/>
      <c r="J142" s="30">
        <v>0</v>
      </c>
      <c r="K142" s="47"/>
      <c r="L142" s="48"/>
      <c r="M142" s="29"/>
      <c r="N142" s="30">
        <v>0</v>
      </c>
      <c r="O142" s="30">
        <v>2769</v>
      </c>
      <c r="P142" s="29">
        <v>0</v>
      </c>
    </row>
    <row r="143" spans="1:16">
      <c r="A143" s="44"/>
      <c r="B143" s="30" t="s">
        <v>90</v>
      </c>
      <c r="C143" s="29"/>
      <c r="D143" s="30"/>
      <c r="E143" s="30"/>
      <c r="F143" s="30"/>
      <c r="G143" s="30"/>
      <c r="H143" s="47"/>
      <c r="I143" s="30"/>
      <c r="J143" s="30"/>
      <c r="K143" s="47"/>
      <c r="L143" s="48"/>
      <c r="M143" s="29"/>
      <c r="N143" s="30"/>
      <c r="O143" s="30"/>
      <c r="P143" s="29"/>
    </row>
    <row r="144" spans="1:16">
      <c r="A144" s="44" t="s">
        <v>66</v>
      </c>
      <c r="B144" s="30" t="s">
        <v>167</v>
      </c>
      <c r="C144" s="29"/>
      <c r="D144" s="30">
        <v>1274</v>
      </c>
      <c r="E144" s="30">
        <v>1274</v>
      </c>
      <c r="F144" s="30">
        <v>1274</v>
      </c>
      <c r="G144" s="30"/>
      <c r="H144" s="47"/>
      <c r="I144" s="30"/>
      <c r="J144" s="30"/>
      <c r="K144" s="47"/>
      <c r="L144" s="48"/>
      <c r="M144" s="29"/>
      <c r="N144" s="30"/>
      <c r="O144" s="30">
        <v>1274</v>
      </c>
      <c r="P144" s="29"/>
    </row>
    <row r="145" spans="1:16">
      <c r="A145" s="44" t="s">
        <v>66</v>
      </c>
      <c r="B145" s="30" t="s">
        <v>168</v>
      </c>
      <c r="C145" s="29"/>
      <c r="D145" s="30">
        <v>450</v>
      </c>
      <c r="E145" s="30">
        <v>800</v>
      </c>
      <c r="F145" s="30">
        <v>800</v>
      </c>
      <c r="G145" s="30">
        <v>0</v>
      </c>
      <c r="H145" s="47"/>
      <c r="I145" s="30"/>
      <c r="J145" s="30">
        <v>0</v>
      </c>
      <c r="K145" s="47"/>
      <c r="L145" s="48"/>
      <c r="M145" s="29"/>
      <c r="N145" s="30">
        <v>0</v>
      </c>
      <c r="O145" s="30">
        <v>800</v>
      </c>
      <c r="P145" s="29"/>
    </row>
    <row r="146" spans="1:16">
      <c r="A146" s="20" t="s">
        <v>31</v>
      </c>
      <c r="B146" s="23" t="s">
        <v>169</v>
      </c>
      <c r="C146" s="18"/>
      <c r="D146" s="18">
        <v>346306.7</v>
      </c>
      <c r="E146" s="18">
        <v>349969</v>
      </c>
      <c r="F146" s="18">
        <v>313619</v>
      </c>
      <c r="G146" s="18">
        <v>6552</v>
      </c>
      <c r="H146" s="18">
        <v>43</v>
      </c>
      <c r="I146" s="18">
        <v>4599</v>
      </c>
      <c r="J146" s="18">
        <v>1953</v>
      </c>
      <c r="K146" s="18"/>
      <c r="L146" s="18">
        <v>0</v>
      </c>
      <c r="M146" s="18">
        <v>1866</v>
      </c>
      <c r="N146" s="18">
        <v>87</v>
      </c>
      <c r="O146" s="18">
        <v>307067</v>
      </c>
      <c r="P146" s="18">
        <v>36350</v>
      </c>
    </row>
    <row r="147" spans="1:16">
      <c r="A147" s="20" t="s">
        <v>170</v>
      </c>
      <c r="B147" s="23" t="s">
        <v>171</v>
      </c>
      <c r="C147" s="18"/>
      <c r="D147" s="23">
        <v>321855</v>
      </c>
      <c r="E147" s="23">
        <v>328290</v>
      </c>
      <c r="F147" s="23">
        <v>291940</v>
      </c>
      <c r="G147" s="23">
        <v>6552</v>
      </c>
      <c r="H147" s="55">
        <v>43</v>
      </c>
      <c r="I147" s="23">
        <v>4599</v>
      </c>
      <c r="J147" s="23">
        <v>1953</v>
      </c>
      <c r="K147" s="55"/>
      <c r="L147" s="55">
        <v>0</v>
      </c>
      <c r="M147" s="23">
        <v>1866</v>
      </c>
      <c r="N147" s="23">
        <v>87</v>
      </c>
      <c r="O147" s="23">
        <v>285388</v>
      </c>
      <c r="P147" s="23">
        <v>36350</v>
      </c>
    </row>
    <row r="148" spans="1:16">
      <c r="A148" s="18" t="s">
        <v>64</v>
      </c>
      <c r="B148" s="40" t="s">
        <v>62</v>
      </c>
      <c r="C148" s="22" t="s">
        <v>63</v>
      </c>
      <c r="D148" s="23">
        <v>7325</v>
      </c>
      <c r="E148" s="23">
        <v>7526</v>
      </c>
      <c r="F148" s="23">
        <v>6552</v>
      </c>
      <c r="G148" s="23">
        <v>6552</v>
      </c>
      <c r="H148" s="23">
        <v>43</v>
      </c>
      <c r="I148" s="23">
        <v>4599</v>
      </c>
      <c r="J148" s="23">
        <v>1953</v>
      </c>
      <c r="K148" s="23"/>
      <c r="L148" s="23"/>
      <c r="M148" s="23">
        <v>1866</v>
      </c>
      <c r="N148" s="23">
        <v>87</v>
      </c>
      <c r="O148" s="23">
        <v>0</v>
      </c>
      <c r="P148" s="23">
        <v>974</v>
      </c>
    </row>
    <row r="149" spans="1:16">
      <c r="A149" s="37" t="s">
        <v>66</v>
      </c>
      <c r="B149" s="43" t="s">
        <v>122</v>
      </c>
      <c r="C149" s="37"/>
      <c r="D149" s="30">
        <v>7308</v>
      </c>
      <c r="E149" s="30">
        <v>7279</v>
      </c>
      <c r="F149" s="30">
        <v>6305</v>
      </c>
      <c r="G149" s="30">
        <v>6305</v>
      </c>
      <c r="H149" s="47">
        <v>43</v>
      </c>
      <c r="I149" s="30">
        <v>4439</v>
      </c>
      <c r="J149" s="30">
        <v>1866</v>
      </c>
      <c r="K149" s="47">
        <v>31</v>
      </c>
      <c r="L149" s="48">
        <v>1.4000000000000001</v>
      </c>
      <c r="M149" s="30">
        <v>1866</v>
      </c>
      <c r="N149" s="30">
        <v>0</v>
      </c>
      <c r="O149" s="30">
        <v>0</v>
      </c>
      <c r="P149" s="29">
        <v>974</v>
      </c>
    </row>
    <row r="150" spans="1:16">
      <c r="A150" s="44" t="s">
        <v>66</v>
      </c>
      <c r="B150" s="43" t="s">
        <v>75</v>
      </c>
      <c r="C150" s="29"/>
      <c r="D150" s="29"/>
      <c r="E150" s="29">
        <v>160</v>
      </c>
      <c r="F150" s="29">
        <v>160</v>
      </c>
      <c r="G150" s="30">
        <v>160</v>
      </c>
      <c r="H150" s="31"/>
      <c r="I150" s="29">
        <v>160</v>
      </c>
      <c r="J150" s="30">
        <v>0</v>
      </c>
      <c r="K150" s="31"/>
      <c r="L150" s="32"/>
      <c r="M150" s="29"/>
      <c r="N150" s="30">
        <v>0</v>
      </c>
      <c r="O150" s="30">
        <v>0</v>
      </c>
      <c r="P150" s="29">
        <v>0</v>
      </c>
    </row>
    <row r="151" spans="1:16">
      <c r="A151" s="37" t="s">
        <v>66</v>
      </c>
      <c r="B151" s="43" t="s">
        <v>125</v>
      </c>
      <c r="C151" s="37"/>
      <c r="D151" s="30">
        <v>17</v>
      </c>
      <c r="E151" s="30">
        <v>87</v>
      </c>
      <c r="F151" s="30">
        <v>87</v>
      </c>
      <c r="G151" s="30">
        <v>87</v>
      </c>
      <c r="H151" s="30">
        <v>0</v>
      </c>
      <c r="I151" s="30">
        <v>0</v>
      </c>
      <c r="J151" s="30">
        <v>87</v>
      </c>
      <c r="K151" s="30">
        <v>0</v>
      </c>
      <c r="L151" s="30">
        <v>0</v>
      </c>
      <c r="M151" s="30">
        <v>0</v>
      </c>
      <c r="N151" s="30">
        <v>87</v>
      </c>
      <c r="O151" s="30">
        <v>0</v>
      </c>
      <c r="P151" s="29">
        <v>0</v>
      </c>
    </row>
    <row r="152" spans="1:16">
      <c r="A152" s="44" t="s">
        <v>107</v>
      </c>
      <c r="B152" s="30" t="s">
        <v>78</v>
      </c>
      <c r="C152" s="29"/>
      <c r="D152" s="29">
        <v>17</v>
      </c>
      <c r="E152" s="29">
        <v>17</v>
      </c>
      <c r="F152" s="29">
        <v>17</v>
      </c>
      <c r="G152" s="30">
        <v>17</v>
      </c>
      <c r="H152" s="31"/>
      <c r="I152" s="29"/>
      <c r="J152" s="30">
        <v>17</v>
      </c>
      <c r="K152" s="31"/>
      <c r="L152" s="32"/>
      <c r="M152" s="29"/>
      <c r="N152" s="30">
        <v>17</v>
      </c>
      <c r="O152" s="30">
        <v>0</v>
      </c>
      <c r="P152" s="29">
        <v>0</v>
      </c>
    </row>
    <row r="153" spans="1:16">
      <c r="A153" s="44" t="s">
        <v>107</v>
      </c>
      <c r="B153" s="30" t="s">
        <v>80</v>
      </c>
      <c r="C153" s="29"/>
      <c r="D153" s="29">
        <v>0</v>
      </c>
      <c r="E153" s="29">
        <v>70</v>
      </c>
      <c r="F153" s="29">
        <v>70</v>
      </c>
      <c r="G153" s="30">
        <v>70</v>
      </c>
      <c r="H153" s="31"/>
      <c r="I153" s="29"/>
      <c r="J153" s="30">
        <v>70</v>
      </c>
      <c r="K153" s="31"/>
      <c r="L153" s="32"/>
      <c r="M153" s="29"/>
      <c r="N153" s="30">
        <v>70</v>
      </c>
      <c r="O153" s="30">
        <v>0</v>
      </c>
      <c r="P153" s="29"/>
    </row>
    <row r="154" spans="1:16">
      <c r="A154" s="16" t="s">
        <v>74</v>
      </c>
      <c r="B154" s="63" t="s">
        <v>172</v>
      </c>
      <c r="C154" s="22" t="s">
        <v>173</v>
      </c>
      <c r="D154" s="18">
        <v>310058</v>
      </c>
      <c r="E154" s="18">
        <v>312549</v>
      </c>
      <c r="F154" s="18">
        <v>277173</v>
      </c>
      <c r="G154" s="18">
        <v>0</v>
      </c>
      <c r="H154" s="18">
        <v>0</v>
      </c>
      <c r="I154" s="18">
        <v>0</v>
      </c>
      <c r="J154" s="18">
        <v>0</v>
      </c>
      <c r="K154" s="18">
        <v>0</v>
      </c>
      <c r="L154" s="18">
        <v>0</v>
      </c>
      <c r="M154" s="18">
        <v>0</v>
      </c>
      <c r="N154" s="18">
        <v>0</v>
      </c>
      <c r="O154" s="18">
        <v>277173</v>
      </c>
      <c r="P154" s="18">
        <v>35376</v>
      </c>
    </row>
    <row r="155" spans="1:16">
      <c r="A155" s="29" t="s">
        <v>174</v>
      </c>
      <c r="B155" s="43" t="s">
        <v>175</v>
      </c>
      <c r="C155" s="37"/>
      <c r="D155" s="30">
        <v>282330</v>
      </c>
      <c r="E155" s="30">
        <v>288829</v>
      </c>
      <c r="F155" s="30">
        <v>253453</v>
      </c>
      <c r="G155" s="30">
        <v>0</v>
      </c>
      <c r="H155" s="47">
        <v>0</v>
      </c>
      <c r="I155" s="30">
        <v>0</v>
      </c>
      <c r="J155" s="30">
        <v>0</v>
      </c>
      <c r="K155" s="47">
        <v>0</v>
      </c>
      <c r="L155" s="47">
        <v>0</v>
      </c>
      <c r="M155" s="30">
        <v>0</v>
      </c>
      <c r="N155" s="30">
        <v>0</v>
      </c>
      <c r="O155" s="30">
        <v>253453</v>
      </c>
      <c r="P155" s="30">
        <v>35376</v>
      </c>
    </row>
    <row r="156" spans="1:16">
      <c r="A156" s="26" t="s">
        <v>66</v>
      </c>
      <c r="B156" s="30" t="s">
        <v>176</v>
      </c>
      <c r="C156" s="29"/>
      <c r="D156" s="30">
        <v>267901</v>
      </c>
      <c r="E156" s="30">
        <v>274400</v>
      </c>
      <c r="F156" s="30">
        <v>239024</v>
      </c>
      <c r="G156" s="30">
        <v>0</v>
      </c>
      <c r="H156" s="47"/>
      <c r="I156" s="30"/>
      <c r="J156" s="30">
        <v>0</v>
      </c>
      <c r="K156" s="47"/>
      <c r="L156" s="48"/>
      <c r="M156" s="30"/>
      <c r="N156" s="30">
        <v>0</v>
      </c>
      <c r="O156" s="30">
        <v>239024</v>
      </c>
      <c r="P156" s="29">
        <v>35376</v>
      </c>
    </row>
    <row r="157" spans="1:16">
      <c r="A157" s="26" t="s">
        <v>66</v>
      </c>
      <c r="B157" s="30" t="s">
        <v>177</v>
      </c>
      <c r="C157" s="29"/>
      <c r="D157" s="30">
        <v>14429</v>
      </c>
      <c r="E157" s="30">
        <v>14429</v>
      </c>
      <c r="F157" s="30">
        <v>14429</v>
      </c>
      <c r="G157" s="30">
        <v>0</v>
      </c>
      <c r="H157" s="47"/>
      <c r="I157" s="30"/>
      <c r="J157" s="30">
        <v>0</v>
      </c>
      <c r="K157" s="47"/>
      <c r="L157" s="48"/>
      <c r="M157" s="30"/>
      <c r="N157" s="30">
        <v>0</v>
      </c>
      <c r="O157" s="30">
        <v>14429</v>
      </c>
      <c r="P157" s="29">
        <v>0</v>
      </c>
    </row>
    <row r="158" spans="1:16">
      <c r="A158" s="26"/>
      <c r="B158" s="30" t="s">
        <v>90</v>
      </c>
      <c r="C158" s="29"/>
      <c r="D158" s="30"/>
      <c r="E158" s="30"/>
      <c r="F158" s="30"/>
      <c r="G158" s="30"/>
      <c r="H158" s="47"/>
      <c r="I158" s="30"/>
      <c r="J158" s="30"/>
      <c r="K158" s="47"/>
      <c r="L158" s="48"/>
      <c r="M158" s="30"/>
      <c r="N158" s="30"/>
      <c r="O158" s="30"/>
      <c r="P158" s="29"/>
    </row>
    <row r="159" spans="1:16">
      <c r="A159" s="26"/>
      <c r="B159" s="30" t="s">
        <v>178</v>
      </c>
      <c r="C159" s="29"/>
      <c r="D159" s="30">
        <v>1900</v>
      </c>
      <c r="E159" s="30">
        <v>1900</v>
      </c>
      <c r="F159" s="30">
        <v>1900</v>
      </c>
      <c r="G159" s="30"/>
      <c r="H159" s="47"/>
      <c r="I159" s="30"/>
      <c r="J159" s="30"/>
      <c r="K159" s="47"/>
      <c r="L159" s="48"/>
      <c r="M159" s="30"/>
      <c r="N159" s="30"/>
      <c r="O159" s="30">
        <v>1900</v>
      </c>
      <c r="P159" s="29">
        <v>0</v>
      </c>
    </row>
    <row r="160" spans="1:16" ht="25.5">
      <c r="A160" s="26"/>
      <c r="B160" s="53" t="s">
        <v>179</v>
      </c>
      <c r="C160" s="29"/>
      <c r="D160" s="30">
        <v>900</v>
      </c>
      <c r="E160" s="30">
        <v>900</v>
      </c>
      <c r="F160" s="30">
        <v>900</v>
      </c>
      <c r="G160" s="30"/>
      <c r="H160" s="47"/>
      <c r="I160" s="30"/>
      <c r="J160" s="30"/>
      <c r="K160" s="47"/>
      <c r="L160" s="48"/>
      <c r="M160" s="30"/>
      <c r="N160" s="30"/>
      <c r="O160" s="30">
        <v>900</v>
      </c>
      <c r="P160" s="29"/>
    </row>
    <row r="161" spans="1:16" ht="25.5">
      <c r="A161" s="26"/>
      <c r="B161" s="53" t="s">
        <v>180</v>
      </c>
      <c r="C161" s="29"/>
      <c r="D161" s="30">
        <v>1380</v>
      </c>
      <c r="E161" s="30">
        <v>1380</v>
      </c>
      <c r="F161" s="30">
        <v>1380</v>
      </c>
      <c r="G161" s="30"/>
      <c r="H161" s="47"/>
      <c r="I161" s="30"/>
      <c r="J161" s="30"/>
      <c r="K161" s="47"/>
      <c r="L161" s="48"/>
      <c r="M161" s="30"/>
      <c r="N161" s="30"/>
      <c r="O161" s="30">
        <v>1380</v>
      </c>
      <c r="P161" s="29"/>
    </row>
    <row r="162" spans="1:16" ht="38.25">
      <c r="A162" s="29" t="s">
        <v>181</v>
      </c>
      <c r="B162" s="61" t="s">
        <v>182</v>
      </c>
      <c r="C162" s="37"/>
      <c r="D162" s="30">
        <v>20042</v>
      </c>
      <c r="E162" s="30">
        <v>16500</v>
      </c>
      <c r="F162" s="30">
        <v>16500</v>
      </c>
      <c r="G162" s="30">
        <v>0</v>
      </c>
      <c r="H162" s="30">
        <v>0</v>
      </c>
      <c r="I162" s="30">
        <v>0</v>
      </c>
      <c r="J162" s="30">
        <v>0</v>
      </c>
      <c r="K162" s="30">
        <v>0</v>
      </c>
      <c r="L162" s="30">
        <v>0</v>
      </c>
      <c r="M162" s="30">
        <v>0</v>
      </c>
      <c r="N162" s="30">
        <v>0</v>
      </c>
      <c r="O162" s="30">
        <v>16500</v>
      </c>
      <c r="P162" s="30">
        <v>0</v>
      </c>
    </row>
    <row r="163" spans="1:16">
      <c r="A163" s="29"/>
      <c r="B163" s="30" t="s">
        <v>90</v>
      </c>
      <c r="C163" s="37"/>
      <c r="D163" s="30"/>
      <c r="E163" s="30"/>
      <c r="F163" s="30"/>
      <c r="G163" s="30"/>
      <c r="H163" s="47"/>
      <c r="I163" s="30"/>
      <c r="J163" s="30"/>
      <c r="K163" s="47"/>
      <c r="L163" s="47"/>
      <c r="M163" s="30"/>
      <c r="N163" s="30"/>
      <c r="O163" s="30"/>
      <c r="P163" s="30">
        <v>0</v>
      </c>
    </row>
    <row r="164" spans="1:16">
      <c r="A164" s="44" t="s">
        <v>66</v>
      </c>
      <c r="B164" s="53" t="s">
        <v>183</v>
      </c>
      <c r="C164" s="37"/>
      <c r="D164" s="30">
        <v>4500</v>
      </c>
      <c r="E164" s="30">
        <v>4500</v>
      </c>
      <c r="F164" s="30">
        <v>4500</v>
      </c>
      <c r="G164" s="30">
        <v>0</v>
      </c>
      <c r="H164" s="47"/>
      <c r="I164" s="30"/>
      <c r="J164" s="30">
        <v>0</v>
      </c>
      <c r="K164" s="47"/>
      <c r="L164" s="48"/>
      <c r="M164" s="30"/>
      <c r="N164" s="30">
        <v>0</v>
      </c>
      <c r="O164" s="30">
        <v>4500</v>
      </c>
      <c r="P164" s="29">
        <v>0</v>
      </c>
    </row>
    <row r="165" spans="1:16" ht="25.5">
      <c r="A165" s="29" t="s">
        <v>66</v>
      </c>
      <c r="B165" s="61" t="s">
        <v>184</v>
      </c>
      <c r="C165" s="37"/>
      <c r="D165" s="30">
        <v>3000</v>
      </c>
      <c r="E165" s="30">
        <v>5000</v>
      </c>
      <c r="F165" s="30">
        <v>5000</v>
      </c>
      <c r="G165" s="30"/>
      <c r="H165" s="47"/>
      <c r="I165" s="30"/>
      <c r="J165" s="30"/>
      <c r="K165" s="47"/>
      <c r="L165" s="47"/>
      <c r="M165" s="30"/>
      <c r="N165" s="30"/>
      <c r="O165" s="30">
        <v>5000</v>
      </c>
      <c r="P165" s="30">
        <v>0</v>
      </c>
    </row>
    <row r="166" spans="1:16">
      <c r="A166" s="44" t="s">
        <v>66</v>
      </c>
      <c r="B166" s="64" t="s">
        <v>185</v>
      </c>
      <c r="C166" s="37"/>
      <c r="D166" s="30">
        <v>2000</v>
      </c>
      <c r="E166" s="30">
        <v>5000</v>
      </c>
      <c r="F166" s="30">
        <v>5000</v>
      </c>
      <c r="G166" s="30"/>
      <c r="H166" s="47"/>
      <c r="I166" s="30"/>
      <c r="J166" s="30"/>
      <c r="K166" s="47"/>
      <c r="L166" s="48"/>
      <c r="M166" s="30"/>
      <c r="N166" s="30"/>
      <c r="O166" s="30">
        <v>5000</v>
      </c>
      <c r="P166" s="29">
        <v>0</v>
      </c>
    </row>
    <row r="167" spans="1:16" ht="25.5">
      <c r="A167" s="44" t="s">
        <v>66</v>
      </c>
      <c r="B167" s="64" t="s">
        <v>186</v>
      </c>
      <c r="C167" s="37"/>
      <c r="D167" s="30"/>
      <c r="E167" s="30">
        <v>2000</v>
      </c>
      <c r="F167" s="30">
        <v>2000</v>
      </c>
      <c r="G167" s="30"/>
      <c r="H167" s="47"/>
      <c r="I167" s="30"/>
      <c r="J167" s="30"/>
      <c r="K167" s="47"/>
      <c r="L167" s="48"/>
      <c r="M167" s="30"/>
      <c r="N167" s="30"/>
      <c r="O167" s="30">
        <v>2000</v>
      </c>
      <c r="P167" s="29"/>
    </row>
    <row r="168" spans="1:16">
      <c r="A168" s="44" t="s">
        <v>187</v>
      </c>
      <c r="B168" s="53" t="s">
        <v>188</v>
      </c>
      <c r="C168" s="37"/>
      <c r="D168" s="30">
        <v>7686</v>
      </c>
      <c r="E168" s="30">
        <v>7220</v>
      </c>
      <c r="F168" s="30">
        <v>7220</v>
      </c>
      <c r="G168" s="30">
        <v>0</v>
      </c>
      <c r="H168" s="30">
        <v>0</v>
      </c>
      <c r="I168" s="30">
        <v>0</v>
      </c>
      <c r="J168" s="30">
        <v>0</v>
      </c>
      <c r="K168" s="30">
        <v>0</v>
      </c>
      <c r="L168" s="30">
        <v>0</v>
      </c>
      <c r="M168" s="30">
        <v>0</v>
      </c>
      <c r="N168" s="30">
        <v>0</v>
      </c>
      <c r="O168" s="30">
        <v>7220</v>
      </c>
      <c r="P168" s="30">
        <v>0</v>
      </c>
    </row>
    <row r="169" spans="1:16">
      <c r="A169" s="16" t="s">
        <v>76</v>
      </c>
      <c r="B169" s="23" t="s">
        <v>189</v>
      </c>
      <c r="C169" s="22" t="s">
        <v>173</v>
      </c>
      <c r="D169" s="23">
        <v>4472</v>
      </c>
      <c r="E169" s="23">
        <v>8215</v>
      </c>
      <c r="F169" s="23">
        <v>8215</v>
      </c>
      <c r="G169" s="23">
        <v>0</v>
      </c>
      <c r="H169" s="23">
        <v>0</v>
      </c>
      <c r="I169" s="23">
        <v>0</v>
      </c>
      <c r="J169" s="23">
        <v>0</v>
      </c>
      <c r="K169" s="23">
        <v>0</v>
      </c>
      <c r="L169" s="23">
        <v>0</v>
      </c>
      <c r="M169" s="23">
        <v>0</v>
      </c>
      <c r="N169" s="23">
        <v>0</v>
      </c>
      <c r="O169" s="23">
        <v>8215</v>
      </c>
      <c r="P169" s="23">
        <v>0</v>
      </c>
    </row>
    <row r="170" spans="1:16" ht="25.5">
      <c r="A170" s="26" t="s">
        <v>66</v>
      </c>
      <c r="B170" s="53" t="s">
        <v>190</v>
      </c>
      <c r="C170" s="37"/>
      <c r="D170" s="30">
        <v>4472</v>
      </c>
      <c r="E170" s="30">
        <v>3215</v>
      </c>
      <c r="F170" s="30">
        <v>3215</v>
      </c>
      <c r="G170" s="30">
        <v>0</v>
      </c>
      <c r="H170" s="47"/>
      <c r="I170" s="30"/>
      <c r="J170" s="30">
        <v>0</v>
      </c>
      <c r="K170" s="47"/>
      <c r="L170" s="48"/>
      <c r="M170" s="30"/>
      <c r="N170" s="30">
        <v>0</v>
      </c>
      <c r="O170" s="30">
        <v>3215</v>
      </c>
      <c r="P170" s="29">
        <v>0</v>
      </c>
    </row>
    <row r="171" spans="1:16" ht="38.25">
      <c r="A171" s="26" t="s">
        <v>66</v>
      </c>
      <c r="B171" s="53" t="s">
        <v>191</v>
      </c>
      <c r="C171" s="37"/>
      <c r="D171" s="30"/>
      <c r="E171" s="30">
        <v>5000</v>
      </c>
      <c r="F171" s="30">
        <v>5000</v>
      </c>
      <c r="G171" s="30">
        <v>0</v>
      </c>
      <c r="H171" s="47"/>
      <c r="I171" s="30"/>
      <c r="J171" s="30">
        <v>0</v>
      </c>
      <c r="K171" s="47"/>
      <c r="L171" s="48"/>
      <c r="M171" s="30"/>
      <c r="N171" s="30">
        <v>0</v>
      </c>
      <c r="O171" s="30">
        <v>5000</v>
      </c>
      <c r="P171" s="29">
        <v>0</v>
      </c>
    </row>
    <row r="172" spans="1:16" ht="25.5">
      <c r="A172" s="20" t="s">
        <v>192</v>
      </c>
      <c r="B172" s="65" t="s">
        <v>193</v>
      </c>
      <c r="C172" s="22" t="s">
        <v>173</v>
      </c>
      <c r="D172" s="23">
        <v>21791.350000000035</v>
      </c>
      <c r="E172" s="23">
        <v>18179</v>
      </c>
      <c r="F172" s="23">
        <v>18179</v>
      </c>
      <c r="G172" s="23"/>
      <c r="H172" s="23"/>
      <c r="I172" s="23"/>
      <c r="J172" s="23"/>
      <c r="K172" s="23"/>
      <c r="L172" s="23"/>
      <c r="M172" s="23"/>
      <c r="N172" s="23"/>
      <c r="O172" s="23">
        <v>18179</v>
      </c>
      <c r="P172" s="29">
        <v>0</v>
      </c>
    </row>
    <row r="173" spans="1:16">
      <c r="A173" s="44"/>
      <c r="B173" s="53" t="s">
        <v>194</v>
      </c>
      <c r="C173" s="37"/>
      <c r="D173" s="30">
        <v>1964</v>
      </c>
      <c r="E173" s="30">
        <v>1964</v>
      </c>
      <c r="F173" s="30">
        <v>1964</v>
      </c>
      <c r="G173" s="30">
        <v>0</v>
      </c>
      <c r="H173" s="47"/>
      <c r="I173" s="30"/>
      <c r="J173" s="30">
        <v>0</v>
      </c>
      <c r="K173" s="47"/>
      <c r="L173" s="48"/>
      <c r="M173" s="30"/>
      <c r="N173" s="30">
        <v>0</v>
      </c>
      <c r="O173" s="30">
        <v>1964</v>
      </c>
      <c r="P173" s="29">
        <v>0</v>
      </c>
    </row>
    <row r="174" spans="1:16" ht="25.5">
      <c r="A174" s="26"/>
      <c r="B174" s="61" t="s">
        <v>195</v>
      </c>
      <c r="C174" s="37"/>
      <c r="D174" s="30">
        <v>18972.350000000035</v>
      </c>
      <c r="E174" s="30">
        <v>16215</v>
      </c>
      <c r="F174" s="30">
        <v>16215</v>
      </c>
      <c r="G174" s="30">
        <v>0</v>
      </c>
      <c r="H174" s="47"/>
      <c r="I174" s="30"/>
      <c r="J174" s="30">
        <v>0</v>
      </c>
      <c r="K174" s="47"/>
      <c r="L174" s="48"/>
      <c r="M174" s="30"/>
      <c r="N174" s="30">
        <v>0</v>
      </c>
      <c r="O174" s="30">
        <v>16215</v>
      </c>
      <c r="P174" s="29">
        <v>0</v>
      </c>
    </row>
    <row r="175" spans="1:16" ht="25.5">
      <c r="A175" s="20" t="s">
        <v>196</v>
      </c>
      <c r="B175" s="66" t="s">
        <v>197</v>
      </c>
      <c r="C175" s="22" t="s">
        <v>173</v>
      </c>
      <c r="D175" s="23">
        <v>2660.35</v>
      </c>
      <c r="E175" s="23">
        <v>3500</v>
      </c>
      <c r="F175" s="23">
        <v>3500</v>
      </c>
      <c r="G175" s="23"/>
      <c r="H175" s="55"/>
      <c r="I175" s="23"/>
      <c r="J175" s="23"/>
      <c r="K175" s="55"/>
      <c r="L175" s="56"/>
      <c r="M175" s="23"/>
      <c r="N175" s="23">
        <v>0</v>
      </c>
      <c r="O175" s="23">
        <v>3500</v>
      </c>
      <c r="P175" s="29">
        <v>0</v>
      </c>
    </row>
    <row r="176" spans="1:16">
      <c r="A176" s="20" t="s">
        <v>198</v>
      </c>
      <c r="B176" s="23" t="s">
        <v>199</v>
      </c>
      <c r="C176" s="18"/>
      <c r="D176" s="23">
        <v>306519</v>
      </c>
      <c r="E176" s="23">
        <v>306306</v>
      </c>
      <c r="F176" s="23">
        <v>299718</v>
      </c>
      <c r="G176" s="23">
        <v>7938</v>
      </c>
      <c r="H176" s="23">
        <v>54</v>
      </c>
      <c r="I176" s="23">
        <v>5240</v>
      </c>
      <c r="J176" s="23">
        <v>2698</v>
      </c>
      <c r="K176" s="23">
        <v>0</v>
      </c>
      <c r="L176" s="23">
        <v>0</v>
      </c>
      <c r="M176" s="23">
        <v>2178</v>
      </c>
      <c r="N176" s="23">
        <v>520</v>
      </c>
      <c r="O176" s="23">
        <v>291780</v>
      </c>
      <c r="P176" s="23">
        <v>6588</v>
      </c>
    </row>
    <row r="177" spans="1:16">
      <c r="A177" s="22" t="s">
        <v>200</v>
      </c>
      <c r="B177" s="40" t="s">
        <v>62</v>
      </c>
      <c r="C177" s="22" t="s">
        <v>63</v>
      </c>
      <c r="D177" s="23">
        <v>8510</v>
      </c>
      <c r="E177" s="23">
        <v>8592</v>
      </c>
      <c r="F177" s="23">
        <v>7938</v>
      </c>
      <c r="G177" s="23">
        <v>7938</v>
      </c>
      <c r="H177" s="23">
        <v>54</v>
      </c>
      <c r="I177" s="23">
        <v>5240</v>
      </c>
      <c r="J177" s="23">
        <v>2698</v>
      </c>
      <c r="K177" s="23">
        <v>0</v>
      </c>
      <c r="L177" s="23">
        <v>0</v>
      </c>
      <c r="M177" s="23">
        <v>2178</v>
      </c>
      <c r="N177" s="23">
        <v>520</v>
      </c>
      <c r="O177" s="23">
        <v>0</v>
      </c>
      <c r="P177" s="23">
        <v>654</v>
      </c>
    </row>
    <row r="178" spans="1:16">
      <c r="A178" s="29" t="s">
        <v>64</v>
      </c>
      <c r="B178" s="43" t="s">
        <v>122</v>
      </c>
      <c r="C178" s="29"/>
      <c r="D178" s="30">
        <v>8190</v>
      </c>
      <c r="E178" s="30">
        <v>7912</v>
      </c>
      <c r="F178" s="30">
        <v>7258</v>
      </c>
      <c r="G178" s="30">
        <v>7258</v>
      </c>
      <c r="H178" s="47">
        <v>54</v>
      </c>
      <c r="I178" s="30">
        <v>5080</v>
      </c>
      <c r="J178" s="30">
        <v>2178</v>
      </c>
      <c r="K178" s="47"/>
      <c r="L178" s="47"/>
      <c r="M178" s="30">
        <v>2178</v>
      </c>
      <c r="N178" s="30">
        <v>0</v>
      </c>
      <c r="O178" s="30">
        <v>0</v>
      </c>
      <c r="P178" s="30">
        <v>654</v>
      </c>
    </row>
    <row r="179" spans="1:16">
      <c r="A179" s="26" t="s">
        <v>66</v>
      </c>
      <c r="B179" s="43" t="s">
        <v>199</v>
      </c>
      <c r="C179" s="29"/>
      <c r="D179" s="29">
        <v>4813</v>
      </c>
      <c r="E179" s="29">
        <v>4597</v>
      </c>
      <c r="F179" s="29">
        <v>4275</v>
      </c>
      <c r="G179" s="30">
        <v>4275</v>
      </c>
      <c r="H179" s="31">
        <v>30</v>
      </c>
      <c r="I179" s="29">
        <v>2889</v>
      </c>
      <c r="J179" s="30">
        <v>1386</v>
      </c>
      <c r="K179" s="31">
        <v>33</v>
      </c>
      <c r="L179" s="32">
        <v>1.4000000000000001</v>
      </c>
      <c r="M179" s="29">
        <v>1386</v>
      </c>
      <c r="N179" s="30">
        <v>0</v>
      </c>
      <c r="O179" s="30">
        <v>0</v>
      </c>
      <c r="P179" s="29">
        <v>322</v>
      </c>
    </row>
    <row r="180" spans="1:16">
      <c r="A180" s="26" t="s">
        <v>66</v>
      </c>
      <c r="B180" s="43" t="s">
        <v>201</v>
      </c>
      <c r="C180" s="29"/>
      <c r="D180" s="29">
        <v>1807</v>
      </c>
      <c r="E180" s="29">
        <v>1765</v>
      </c>
      <c r="F180" s="29">
        <v>1520</v>
      </c>
      <c r="G180" s="30">
        <v>1520</v>
      </c>
      <c r="H180" s="31">
        <v>12</v>
      </c>
      <c r="I180" s="29">
        <v>1124</v>
      </c>
      <c r="J180" s="30">
        <v>396</v>
      </c>
      <c r="K180" s="31">
        <v>33</v>
      </c>
      <c r="L180" s="32">
        <v>1</v>
      </c>
      <c r="M180" s="29">
        <v>396</v>
      </c>
      <c r="N180" s="30">
        <v>0</v>
      </c>
      <c r="O180" s="30">
        <v>0</v>
      </c>
      <c r="P180" s="29">
        <v>245</v>
      </c>
    </row>
    <row r="181" spans="1:16">
      <c r="A181" s="26" t="s">
        <v>66</v>
      </c>
      <c r="B181" s="43" t="s">
        <v>202</v>
      </c>
      <c r="C181" s="29"/>
      <c r="D181" s="29">
        <v>1570</v>
      </c>
      <c r="E181" s="29">
        <v>1550</v>
      </c>
      <c r="F181" s="29">
        <v>1463</v>
      </c>
      <c r="G181" s="30">
        <v>1463</v>
      </c>
      <c r="H181" s="31">
        <v>12</v>
      </c>
      <c r="I181" s="29">
        <v>1067</v>
      </c>
      <c r="J181" s="30">
        <v>396</v>
      </c>
      <c r="K181" s="31">
        <v>33</v>
      </c>
      <c r="L181" s="32">
        <v>1</v>
      </c>
      <c r="M181" s="29">
        <v>396</v>
      </c>
      <c r="N181" s="30">
        <v>0</v>
      </c>
      <c r="O181" s="30">
        <v>0</v>
      </c>
      <c r="P181" s="29">
        <v>87</v>
      </c>
    </row>
    <row r="182" spans="1:16">
      <c r="A182" s="44" t="s">
        <v>74</v>
      </c>
      <c r="B182" s="43" t="s">
        <v>75</v>
      </c>
      <c r="C182" s="29"/>
      <c r="D182" s="30">
        <v>0</v>
      </c>
      <c r="E182" s="30">
        <v>160</v>
      </c>
      <c r="F182" s="30">
        <v>160</v>
      </c>
      <c r="G182" s="30">
        <v>160</v>
      </c>
      <c r="H182" s="30">
        <v>0</v>
      </c>
      <c r="I182" s="30">
        <v>160</v>
      </c>
      <c r="J182" s="30">
        <v>0</v>
      </c>
      <c r="K182" s="30">
        <v>0</v>
      </c>
      <c r="L182" s="30">
        <v>0</v>
      </c>
      <c r="M182" s="30">
        <v>0</v>
      </c>
      <c r="N182" s="30">
        <v>0</v>
      </c>
      <c r="O182" s="30">
        <v>0</v>
      </c>
      <c r="P182" s="30">
        <v>0</v>
      </c>
    </row>
    <row r="183" spans="1:16">
      <c r="A183" s="44" t="s">
        <v>66</v>
      </c>
      <c r="B183" s="43" t="s">
        <v>199</v>
      </c>
      <c r="C183" s="29"/>
      <c r="D183" s="29"/>
      <c r="E183" s="29">
        <v>160</v>
      </c>
      <c r="F183" s="29">
        <v>160</v>
      </c>
      <c r="G183" s="30">
        <v>160</v>
      </c>
      <c r="H183" s="31"/>
      <c r="I183" s="29">
        <v>160</v>
      </c>
      <c r="J183" s="30">
        <v>0</v>
      </c>
      <c r="K183" s="31"/>
      <c r="L183" s="32"/>
      <c r="M183" s="29"/>
      <c r="N183" s="30">
        <v>0</v>
      </c>
      <c r="O183" s="30">
        <v>0</v>
      </c>
      <c r="P183" s="29">
        <v>0</v>
      </c>
    </row>
    <row r="184" spans="1:16">
      <c r="A184" s="29" t="s">
        <v>76</v>
      </c>
      <c r="B184" s="43" t="s">
        <v>125</v>
      </c>
      <c r="C184" s="29"/>
      <c r="D184" s="30">
        <v>320</v>
      </c>
      <c r="E184" s="30">
        <v>520</v>
      </c>
      <c r="F184" s="30">
        <v>520</v>
      </c>
      <c r="G184" s="30">
        <v>520</v>
      </c>
      <c r="H184" s="30">
        <v>0</v>
      </c>
      <c r="I184" s="30">
        <v>0</v>
      </c>
      <c r="J184" s="30">
        <v>520</v>
      </c>
      <c r="K184" s="30">
        <v>0</v>
      </c>
      <c r="L184" s="30">
        <v>0</v>
      </c>
      <c r="M184" s="30">
        <v>0</v>
      </c>
      <c r="N184" s="30">
        <v>520</v>
      </c>
      <c r="O184" s="30">
        <v>0</v>
      </c>
      <c r="P184" s="30">
        <v>0</v>
      </c>
    </row>
    <row r="185" spans="1:16">
      <c r="A185" s="44" t="s">
        <v>66</v>
      </c>
      <c r="B185" s="30" t="s">
        <v>78</v>
      </c>
      <c r="C185" s="29"/>
      <c r="D185" s="29">
        <v>20</v>
      </c>
      <c r="E185" s="29">
        <v>20</v>
      </c>
      <c r="F185" s="29">
        <v>20</v>
      </c>
      <c r="G185" s="30">
        <v>20</v>
      </c>
      <c r="H185" s="31"/>
      <c r="I185" s="29"/>
      <c r="J185" s="30">
        <v>20</v>
      </c>
      <c r="K185" s="31"/>
      <c r="L185" s="32"/>
      <c r="M185" s="29"/>
      <c r="N185" s="30">
        <v>20</v>
      </c>
      <c r="O185" s="30">
        <v>0</v>
      </c>
      <c r="P185" s="29">
        <v>0</v>
      </c>
    </row>
    <row r="186" spans="1:16">
      <c r="A186" s="44" t="s">
        <v>66</v>
      </c>
      <c r="B186" s="30" t="s">
        <v>80</v>
      </c>
      <c r="C186" s="29"/>
      <c r="D186" s="29">
        <v>300</v>
      </c>
      <c r="E186" s="29">
        <v>500</v>
      </c>
      <c r="F186" s="29">
        <v>500</v>
      </c>
      <c r="G186" s="30">
        <v>500</v>
      </c>
      <c r="H186" s="31"/>
      <c r="I186" s="29"/>
      <c r="J186" s="30">
        <v>500</v>
      </c>
      <c r="K186" s="31"/>
      <c r="L186" s="32"/>
      <c r="M186" s="29"/>
      <c r="N186" s="30">
        <v>500</v>
      </c>
      <c r="O186" s="30">
        <v>0</v>
      </c>
      <c r="P186" s="29"/>
    </row>
    <row r="187" spans="1:16">
      <c r="A187" s="20" t="s">
        <v>203</v>
      </c>
      <c r="B187" s="40" t="s">
        <v>204</v>
      </c>
      <c r="C187" s="22" t="s">
        <v>205</v>
      </c>
      <c r="D187" s="23">
        <v>218583</v>
      </c>
      <c r="E187" s="23">
        <v>214762</v>
      </c>
      <c r="F187" s="23">
        <v>208828</v>
      </c>
      <c r="G187" s="23">
        <v>0</v>
      </c>
      <c r="H187" s="23">
        <v>0</v>
      </c>
      <c r="I187" s="23">
        <v>0</v>
      </c>
      <c r="J187" s="23">
        <v>0</v>
      </c>
      <c r="K187" s="23">
        <v>0</v>
      </c>
      <c r="L187" s="23">
        <v>0</v>
      </c>
      <c r="M187" s="23">
        <v>0</v>
      </c>
      <c r="N187" s="23">
        <v>0</v>
      </c>
      <c r="O187" s="23">
        <v>208828</v>
      </c>
      <c r="P187" s="23">
        <v>5934</v>
      </c>
    </row>
    <row r="188" spans="1:16">
      <c r="A188" s="67" t="s">
        <v>64</v>
      </c>
      <c r="B188" s="68" t="s">
        <v>206</v>
      </c>
      <c r="C188" s="37"/>
      <c r="D188" s="30">
        <v>56058</v>
      </c>
      <c r="E188" s="30">
        <v>55556</v>
      </c>
      <c r="F188" s="30">
        <v>55169</v>
      </c>
      <c r="G188" s="30"/>
      <c r="H188" s="47"/>
      <c r="I188" s="30"/>
      <c r="J188" s="30"/>
      <c r="K188" s="47"/>
      <c r="L188" s="48"/>
      <c r="M188" s="30"/>
      <c r="N188" s="30"/>
      <c r="O188" s="30">
        <v>55169</v>
      </c>
      <c r="P188" s="29">
        <v>387</v>
      </c>
    </row>
    <row r="189" spans="1:16">
      <c r="A189" s="69" t="s">
        <v>207</v>
      </c>
      <c r="B189" s="70" t="s">
        <v>208</v>
      </c>
      <c r="C189" s="37"/>
      <c r="D189" s="30">
        <v>52429</v>
      </c>
      <c r="E189" s="30">
        <v>52429</v>
      </c>
      <c r="F189" s="30">
        <v>52429</v>
      </c>
      <c r="G189" s="30"/>
      <c r="H189" s="47"/>
      <c r="I189" s="30"/>
      <c r="J189" s="30"/>
      <c r="K189" s="47"/>
      <c r="L189" s="48"/>
      <c r="M189" s="30"/>
      <c r="N189" s="30"/>
      <c r="O189" s="30">
        <v>52429</v>
      </c>
      <c r="P189" s="29"/>
    </row>
    <row r="190" spans="1:16" ht="38.25">
      <c r="A190" s="69" t="s">
        <v>209</v>
      </c>
      <c r="B190" s="71" t="s">
        <v>210</v>
      </c>
      <c r="C190" s="37"/>
      <c r="D190" s="30">
        <v>2740</v>
      </c>
      <c r="E190" s="30">
        <v>2740</v>
      </c>
      <c r="F190" s="30">
        <v>2740</v>
      </c>
      <c r="G190" s="30"/>
      <c r="H190" s="47"/>
      <c r="I190" s="30"/>
      <c r="J190" s="30"/>
      <c r="K190" s="47"/>
      <c r="L190" s="48"/>
      <c r="M190" s="30"/>
      <c r="N190" s="30"/>
      <c r="O190" s="30">
        <v>2740</v>
      </c>
      <c r="P190" s="29">
        <v>0</v>
      </c>
    </row>
    <row r="191" spans="1:16">
      <c r="A191" s="67" t="s">
        <v>74</v>
      </c>
      <c r="B191" s="68" t="s">
        <v>211</v>
      </c>
      <c r="C191" s="37"/>
      <c r="D191" s="30">
        <v>130085</v>
      </c>
      <c r="E191" s="30">
        <v>126792</v>
      </c>
      <c r="F191" s="30">
        <v>121245</v>
      </c>
      <c r="G191" s="30"/>
      <c r="H191" s="47"/>
      <c r="I191" s="30"/>
      <c r="J191" s="30"/>
      <c r="K191" s="47"/>
      <c r="L191" s="48"/>
      <c r="M191" s="30"/>
      <c r="N191" s="30"/>
      <c r="O191" s="30">
        <v>121245</v>
      </c>
      <c r="P191" s="29">
        <v>5547</v>
      </c>
    </row>
    <row r="192" spans="1:16" ht="25.5">
      <c r="A192" s="72" t="s">
        <v>212</v>
      </c>
      <c r="B192" s="71" t="s">
        <v>213</v>
      </c>
      <c r="C192" s="37"/>
      <c r="D192" s="30">
        <v>121968</v>
      </c>
      <c r="E192" s="30">
        <v>115381</v>
      </c>
      <c r="F192" s="30">
        <v>113248</v>
      </c>
      <c r="G192" s="30"/>
      <c r="H192" s="47"/>
      <c r="I192" s="30"/>
      <c r="J192" s="30"/>
      <c r="K192" s="47"/>
      <c r="L192" s="48"/>
      <c r="M192" s="30"/>
      <c r="N192" s="30"/>
      <c r="O192" s="30">
        <v>113248</v>
      </c>
      <c r="P192" s="29">
        <v>2133</v>
      </c>
    </row>
    <row r="193" spans="1:16" ht="38.25">
      <c r="A193" s="72" t="s">
        <v>214</v>
      </c>
      <c r="B193" s="71" t="s">
        <v>215</v>
      </c>
      <c r="C193" s="37"/>
      <c r="D193" s="30">
        <v>4703</v>
      </c>
      <c r="E193" s="30">
        <v>7997</v>
      </c>
      <c r="F193" s="30">
        <v>7997</v>
      </c>
      <c r="G193" s="30"/>
      <c r="H193" s="47"/>
      <c r="I193" s="30"/>
      <c r="J193" s="30"/>
      <c r="K193" s="47"/>
      <c r="L193" s="48"/>
      <c r="M193" s="30"/>
      <c r="N193" s="30"/>
      <c r="O193" s="30">
        <v>7997</v>
      </c>
      <c r="P193" s="29">
        <v>0</v>
      </c>
    </row>
    <row r="194" spans="1:16" ht="63.75">
      <c r="A194" s="26" t="s">
        <v>76</v>
      </c>
      <c r="B194" s="61" t="s">
        <v>216</v>
      </c>
      <c r="C194" s="37"/>
      <c r="D194" s="30">
        <v>32440</v>
      </c>
      <c r="E194" s="30">
        <v>32414</v>
      </c>
      <c r="F194" s="30">
        <v>32414</v>
      </c>
      <c r="G194" s="30">
        <v>0</v>
      </c>
      <c r="H194" s="47"/>
      <c r="I194" s="30"/>
      <c r="J194" s="30">
        <v>0</v>
      </c>
      <c r="K194" s="47"/>
      <c r="L194" s="48"/>
      <c r="M194" s="30"/>
      <c r="N194" s="30">
        <v>0</v>
      </c>
      <c r="O194" s="30">
        <v>32414</v>
      </c>
      <c r="P194" s="29">
        <v>0</v>
      </c>
    </row>
    <row r="195" spans="1:16">
      <c r="A195" s="20" t="s">
        <v>217</v>
      </c>
      <c r="B195" s="57" t="s">
        <v>218</v>
      </c>
      <c r="C195" s="22" t="s">
        <v>173</v>
      </c>
      <c r="D195" s="23">
        <v>1880</v>
      </c>
      <c r="E195" s="23">
        <v>1880</v>
      </c>
      <c r="F195" s="23">
        <v>1880</v>
      </c>
      <c r="G195" s="23">
        <v>0</v>
      </c>
      <c r="H195" s="23">
        <v>0</v>
      </c>
      <c r="I195" s="23">
        <v>0</v>
      </c>
      <c r="J195" s="23">
        <v>0</v>
      </c>
      <c r="K195" s="23">
        <v>0</v>
      </c>
      <c r="L195" s="23">
        <v>0</v>
      </c>
      <c r="M195" s="23">
        <v>0</v>
      </c>
      <c r="N195" s="23">
        <v>0</v>
      </c>
      <c r="O195" s="23">
        <v>1880</v>
      </c>
      <c r="P195" s="23">
        <v>0</v>
      </c>
    </row>
    <row r="196" spans="1:16">
      <c r="A196" s="26" t="s">
        <v>66</v>
      </c>
      <c r="B196" s="53" t="s">
        <v>219</v>
      </c>
      <c r="C196" s="37"/>
      <c r="D196" s="30">
        <v>64</v>
      </c>
      <c r="E196" s="30">
        <v>64</v>
      </c>
      <c r="F196" s="30">
        <v>64</v>
      </c>
      <c r="G196" s="30"/>
      <c r="H196" s="47"/>
      <c r="I196" s="30"/>
      <c r="J196" s="30"/>
      <c r="K196" s="47"/>
      <c r="L196" s="48"/>
      <c r="M196" s="30"/>
      <c r="N196" s="30"/>
      <c r="O196" s="30">
        <v>64</v>
      </c>
      <c r="P196" s="29">
        <v>0</v>
      </c>
    </row>
    <row r="197" spans="1:16">
      <c r="A197" s="26" t="s">
        <v>66</v>
      </c>
      <c r="B197" s="64" t="s">
        <v>220</v>
      </c>
      <c r="C197" s="28"/>
      <c r="D197" s="30">
        <v>1816</v>
      </c>
      <c r="E197" s="30">
        <v>1816</v>
      </c>
      <c r="F197" s="30">
        <v>1816</v>
      </c>
      <c r="G197" s="30">
        <v>0</v>
      </c>
      <c r="H197" s="47"/>
      <c r="I197" s="30"/>
      <c r="J197" s="30">
        <v>0</v>
      </c>
      <c r="K197" s="47"/>
      <c r="L197" s="48"/>
      <c r="M197" s="30"/>
      <c r="N197" s="30">
        <v>0</v>
      </c>
      <c r="O197" s="30">
        <v>1816</v>
      </c>
      <c r="P197" s="29">
        <v>0</v>
      </c>
    </row>
    <row r="198" spans="1:16">
      <c r="A198" s="20" t="s">
        <v>221</v>
      </c>
      <c r="B198" s="73" t="s">
        <v>222</v>
      </c>
      <c r="C198" s="52" t="s">
        <v>223</v>
      </c>
      <c r="D198" s="23">
        <v>3072</v>
      </c>
      <c r="E198" s="23">
        <v>3072</v>
      </c>
      <c r="F198" s="23">
        <v>3072</v>
      </c>
      <c r="G198" s="23">
        <v>0</v>
      </c>
      <c r="H198" s="23"/>
      <c r="I198" s="23"/>
      <c r="J198" s="23">
        <v>0</v>
      </c>
      <c r="K198" s="55"/>
      <c r="L198" s="56"/>
      <c r="M198" s="23"/>
      <c r="N198" s="23">
        <v>0</v>
      </c>
      <c r="O198" s="23">
        <v>3072</v>
      </c>
      <c r="P198" s="29">
        <v>0</v>
      </c>
    </row>
    <row r="199" spans="1:16" ht="25.5">
      <c r="A199" s="20" t="s">
        <v>224</v>
      </c>
      <c r="B199" s="57" t="s">
        <v>225</v>
      </c>
      <c r="C199" s="22" t="s">
        <v>205</v>
      </c>
      <c r="D199" s="18">
        <v>74474</v>
      </c>
      <c r="E199" s="18">
        <v>78000</v>
      </c>
      <c r="F199" s="18">
        <v>78000</v>
      </c>
      <c r="G199" s="18">
        <v>0</v>
      </c>
      <c r="H199" s="18">
        <v>0</v>
      </c>
      <c r="I199" s="18">
        <v>0</v>
      </c>
      <c r="J199" s="18">
        <v>0</v>
      </c>
      <c r="K199" s="18">
        <v>0</v>
      </c>
      <c r="L199" s="18">
        <v>0</v>
      </c>
      <c r="M199" s="18">
        <v>0</v>
      </c>
      <c r="N199" s="18">
        <v>0</v>
      </c>
      <c r="O199" s="18">
        <v>78000</v>
      </c>
      <c r="P199" s="18"/>
    </row>
    <row r="200" spans="1:16">
      <c r="A200" s="26" t="s">
        <v>66</v>
      </c>
      <c r="B200" s="43" t="s">
        <v>226</v>
      </c>
      <c r="C200" s="37"/>
      <c r="D200" s="30">
        <v>11000</v>
      </c>
      <c r="E200" s="30">
        <v>11000</v>
      </c>
      <c r="F200" s="30">
        <v>11000</v>
      </c>
      <c r="G200" s="30"/>
      <c r="H200" s="47"/>
      <c r="I200" s="30"/>
      <c r="J200" s="30"/>
      <c r="K200" s="47"/>
      <c r="L200" s="48"/>
      <c r="M200" s="30"/>
      <c r="N200" s="30"/>
      <c r="O200" s="30">
        <v>11000</v>
      </c>
      <c r="P200" s="29">
        <v>0</v>
      </c>
    </row>
    <row r="201" spans="1:16" ht="25.5">
      <c r="A201" s="26" t="s">
        <v>66</v>
      </c>
      <c r="B201" s="61" t="s">
        <v>227</v>
      </c>
      <c r="C201" s="37"/>
      <c r="D201" s="30">
        <v>4000</v>
      </c>
      <c r="E201" s="30">
        <v>4000</v>
      </c>
      <c r="F201" s="30">
        <v>4000</v>
      </c>
      <c r="G201" s="30"/>
      <c r="H201" s="47"/>
      <c r="I201" s="30"/>
      <c r="J201" s="30"/>
      <c r="K201" s="47"/>
      <c r="L201" s="48"/>
      <c r="M201" s="30"/>
      <c r="N201" s="30"/>
      <c r="O201" s="30">
        <v>4000</v>
      </c>
      <c r="P201" s="29">
        <v>0</v>
      </c>
    </row>
    <row r="202" spans="1:16" ht="38.25">
      <c r="A202" s="26" t="s">
        <v>66</v>
      </c>
      <c r="B202" s="61" t="s">
        <v>228</v>
      </c>
      <c r="C202" s="37"/>
      <c r="D202" s="30">
        <v>6600</v>
      </c>
      <c r="E202" s="30">
        <v>6600</v>
      </c>
      <c r="F202" s="30">
        <v>6600</v>
      </c>
      <c r="G202" s="30"/>
      <c r="H202" s="47"/>
      <c r="I202" s="30"/>
      <c r="J202" s="30"/>
      <c r="K202" s="47"/>
      <c r="L202" s="48"/>
      <c r="M202" s="30"/>
      <c r="N202" s="30"/>
      <c r="O202" s="30">
        <v>6600</v>
      </c>
      <c r="P202" s="29">
        <v>0</v>
      </c>
    </row>
    <row r="203" spans="1:16">
      <c r="A203" s="26" t="s">
        <v>66</v>
      </c>
      <c r="B203" s="30" t="s">
        <v>229</v>
      </c>
      <c r="C203" s="37"/>
      <c r="D203" s="30">
        <v>37237</v>
      </c>
      <c r="E203" s="30">
        <v>39000</v>
      </c>
      <c r="F203" s="30">
        <v>39000</v>
      </c>
      <c r="G203" s="30"/>
      <c r="H203" s="47"/>
      <c r="I203" s="30"/>
      <c r="J203" s="30"/>
      <c r="K203" s="47"/>
      <c r="L203" s="48"/>
      <c r="M203" s="30"/>
      <c r="N203" s="30"/>
      <c r="O203" s="30">
        <v>39000</v>
      </c>
      <c r="P203" s="29">
        <v>0</v>
      </c>
    </row>
    <row r="204" spans="1:16" ht="25.5">
      <c r="A204" s="26" t="s">
        <v>66</v>
      </c>
      <c r="B204" s="53" t="s">
        <v>230</v>
      </c>
      <c r="C204" s="37"/>
      <c r="D204" s="30"/>
      <c r="E204" s="30">
        <v>4000</v>
      </c>
      <c r="F204" s="30">
        <v>4000</v>
      </c>
      <c r="G204" s="30"/>
      <c r="H204" s="47"/>
      <c r="I204" s="30"/>
      <c r="J204" s="30"/>
      <c r="K204" s="47"/>
      <c r="L204" s="48"/>
      <c r="M204" s="30"/>
      <c r="N204" s="30"/>
      <c r="O204" s="30">
        <v>4000</v>
      </c>
      <c r="P204" s="29"/>
    </row>
    <row r="205" spans="1:16" ht="51">
      <c r="A205" s="26" t="s">
        <v>66</v>
      </c>
      <c r="B205" s="61" t="s">
        <v>231</v>
      </c>
      <c r="C205" s="37"/>
      <c r="D205" s="30">
        <v>15637</v>
      </c>
      <c r="E205" s="30">
        <v>13400</v>
      </c>
      <c r="F205" s="30">
        <v>13400</v>
      </c>
      <c r="G205" s="30"/>
      <c r="H205" s="47"/>
      <c r="I205" s="30"/>
      <c r="J205" s="30"/>
      <c r="K205" s="47"/>
      <c r="L205" s="48"/>
      <c r="M205" s="30"/>
      <c r="N205" s="30"/>
      <c r="O205" s="30">
        <v>13400</v>
      </c>
      <c r="P205" s="29">
        <v>0</v>
      </c>
    </row>
    <row r="206" spans="1:16">
      <c r="A206" s="20" t="s">
        <v>33</v>
      </c>
      <c r="B206" s="23" t="s">
        <v>232</v>
      </c>
      <c r="C206" s="18"/>
      <c r="D206" s="18">
        <v>39207</v>
      </c>
      <c r="E206" s="18">
        <v>46031</v>
      </c>
      <c r="F206" s="18">
        <v>44115</v>
      </c>
      <c r="G206" s="18">
        <v>15808</v>
      </c>
      <c r="H206" s="18">
        <v>155</v>
      </c>
      <c r="I206" s="18">
        <v>11455</v>
      </c>
      <c r="J206" s="18">
        <v>4353</v>
      </c>
      <c r="K206" s="18"/>
      <c r="L206" s="18">
        <v>0</v>
      </c>
      <c r="M206" s="18">
        <v>4258</v>
      </c>
      <c r="N206" s="18">
        <v>95</v>
      </c>
      <c r="O206" s="18">
        <v>28307</v>
      </c>
      <c r="P206" s="18">
        <v>1916</v>
      </c>
    </row>
    <row r="207" spans="1:16">
      <c r="A207" s="22" t="s">
        <v>233</v>
      </c>
      <c r="B207" s="40" t="s">
        <v>121</v>
      </c>
      <c r="C207" s="22" t="s">
        <v>63</v>
      </c>
      <c r="D207" s="18">
        <v>6732</v>
      </c>
      <c r="E207" s="18">
        <v>7056</v>
      </c>
      <c r="F207" s="18">
        <v>6148</v>
      </c>
      <c r="G207" s="18">
        <v>6148</v>
      </c>
      <c r="H207" s="18">
        <v>42</v>
      </c>
      <c r="I207" s="18">
        <v>4230</v>
      </c>
      <c r="J207" s="18">
        <v>1918</v>
      </c>
      <c r="K207" s="18"/>
      <c r="L207" s="18"/>
      <c r="M207" s="18">
        <v>1823</v>
      </c>
      <c r="N207" s="18">
        <v>95</v>
      </c>
      <c r="O207" s="18">
        <v>0</v>
      </c>
      <c r="P207" s="18">
        <v>908</v>
      </c>
    </row>
    <row r="208" spans="1:16">
      <c r="A208" s="44" t="s">
        <v>64</v>
      </c>
      <c r="B208" s="43" t="s">
        <v>122</v>
      </c>
      <c r="C208" s="29"/>
      <c r="D208" s="30">
        <v>6714</v>
      </c>
      <c r="E208" s="30">
        <v>6801</v>
      </c>
      <c r="F208" s="30">
        <v>5893</v>
      </c>
      <c r="G208" s="30">
        <v>5893</v>
      </c>
      <c r="H208" s="47">
        <v>42</v>
      </c>
      <c r="I208" s="30">
        <v>4070</v>
      </c>
      <c r="J208" s="30">
        <v>1823</v>
      </c>
      <c r="K208" s="47">
        <v>31</v>
      </c>
      <c r="L208" s="48">
        <v>1.4000000000000001</v>
      </c>
      <c r="M208" s="30">
        <v>1823</v>
      </c>
      <c r="N208" s="30">
        <v>0</v>
      </c>
      <c r="O208" s="30">
        <v>0</v>
      </c>
      <c r="P208" s="29">
        <v>908</v>
      </c>
    </row>
    <row r="209" spans="1:16">
      <c r="A209" s="44" t="s">
        <v>74</v>
      </c>
      <c r="B209" s="43" t="s">
        <v>75</v>
      </c>
      <c r="C209" s="29"/>
      <c r="D209" s="29"/>
      <c r="E209" s="29">
        <v>160</v>
      </c>
      <c r="F209" s="29">
        <v>160</v>
      </c>
      <c r="G209" s="30">
        <v>160</v>
      </c>
      <c r="H209" s="31"/>
      <c r="I209" s="29">
        <v>160</v>
      </c>
      <c r="J209" s="30">
        <v>0</v>
      </c>
      <c r="K209" s="31"/>
      <c r="L209" s="32"/>
      <c r="M209" s="29"/>
      <c r="N209" s="30">
        <v>0</v>
      </c>
      <c r="O209" s="30">
        <v>0</v>
      </c>
      <c r="P209" s="29">
        <v>0</v>
      </c>
    </row>
    <row r="210" spans="1:16">
      <c r="A210" s="44" t="s">
        <v>76</v>
      </c>
      <c r="B210" s="43" t="s">
        <v>125</v>
      </c>
      <c r="C210" s="29"/>
      <c r="D210" s="30">
        <v>18</v>
      </c>
      <c r="E210" s="30">
        <v>95</v>
      </c>
      <c r="F210" s="30">
        <v>95</v>
      </c>
      <c r="G210" s="30">
        <v>95</v>
      </c>
      <c r="H210" s="30">
        <v>0</v>
      </c>
      <c r="I210" s="30">
        <v>0</v>
      </c>
      <c r="J210" s="30">
        <v>95</v>
      </c>
      <c r="K210" s="30">
        <v>0</v>
      </c>
      <c r="L210" s="30">
        <v>0</v>
      </c>
      <c r="M210" s="30">
        <v>0</v>
      </c>
      <c r="N210" s="30">
        <v>95</v>
      </c>
      <c r="O210" s="30">
        <v>0</v>
      </c>
      <c r="P210" s="29">
        <v>0</v>
      </c>
    </row>
    <row r="211" spans="1:16">
      <c r="A211" s="44" t="s">
        <v>66</v>
      </c>
      <c r="B211" s="30" t="s">
        <v>78</v>
      </c>
      <c r="C211" s="29"/>
      <c r="D211" s="29">
        <v>18</v>
      </c>
      <c r="E211" s="29">
        <v>18</v>
      </c>
      <c r="F211" s="29">
        <v>18</v>
      </c>
      <c r="G211" s="30">
        <v>18</v>
      </c>
      <c r="H211" s="31"/>
      <c r="I211" s="29"/>
      <c r="J211" s="30">
        <v>18</v>
      </c>
      <c r="K211" s="31"/>
      <c r="L211" s="32"/>
      <c r="M211" s="29"/>
      <c r="N211" s="30">
        <v>18</v>
      </c>
      <c r="O211" s="30">
        <v>0</v>
      </c>
      <c r="P211" s="29">
        <v>0</v>
      </c>
    </row>
    <row r="212" spans="1:16">
      <c r="A212" s="44" t="s">
        <v>66</v>
      </c>
      <c r="B212" s="30" t="s">
        <v>80</v>
      </c>
      <c r="C212" s="29"/>
      <c r="D212" s="29">
        <v>0</v>
      </c>
      <c r="E212" s="29">
        <v>77</v>
      </c>
      <c r="F212" s="29">
        <v>77</v>
      </c>
      <c r="G212" s="30">
        <v>77</v>
      </c>
      <c r="H212" s="31"/>
      <c r="I212" s="29"/>
      <c r="J212" s="30">
        <v>77</v>
      </c>
      <c r="K212" s="31"/>
      <c r="L212" s="32"/>
      <c r="M212" s="29"/>
      <c r="N212" s="30">
        <v>77</v>
      </c>
      <c r="O212" s="30"/>
      <c r="P212" s="29"/>
    </row>
    <row r="213" spans="1:16">
      <c r="A213" s="22" t="s">
        <v>234</v>
      </c>
      <c r="B213" s="23" t="s">
        <v>235</v>
      </c>
      <c r="C213" s="22" t="s">
        <v>236</v>
      </c>
      <c r="D213" s="23">
        <v>22398</v>
      </c>
      <c r="E213" s="23">
        <v>25759</v>
      </c>
      <c r="F213" s="23">
        <v>24913</v>
      </c>
      <c r="G213" s="23">
        <v>7803</v>
      </c>
      <c r="H213" s="23">
        <v>93</v>
      </c>
      <c r="I213" s="23">
        <v>5828</v>
      </c>
      <c r="J213" s="23">
        <v>1975</v>
      </c>
      <c r="K213" s="23"/>
      <c r="L213" s="23"/>
      <c r="M213" s="23">
        <v>1975</v>
      </c>
      <c r="N213" s="23">
        <v>0</v>
      </c>
      <c r="O213" s="23">
        <v>17110</v>
      </c>
      <c r="P213" s="23">
        <v>846</v>
      </c>
    </row>
    <row r="214" spans="1:16">
      <c r="A214" s="29" t="s">
        <v>64</v>
      </c>
      <c r="B214" s="30" t="s">
        <v>237</v>
      </c>
      <c r="C214" s="29"/>
      <c r="D214" s="30">
        <v>8852</v>
      </c>
      <c r="E214" s="30">
        <v>8649</v>
      </c>
      <c r="F214" s="30">
        <v>7803</v>
      </c>
      <c r="G214" s="30">
        <v>7803</v>
      </c>
      <c r="H214" s="30">
        <v>93</v>
      </c>
      <c r="I214" s="30">
        <v>5828</v>
      </c>
      <c r="J214" s="30">
        <v>1975</v>
      </c>
      <c r="K214" s="30"/>
      <c r="L214" s="30">
        <v>0</v>
      </c>
      <c r="M214" s="30">
        <v>1975</v>
      </c>
      <c r="N214" s="30">
        <v>0</v>
      </c>
      <c r="O214" s="30">
        <v>0</v>
      </c>
      <c r="P214" s="30">
        <v>846</v>
      </c>
    </row>
    <row r="215" spans="1:16">
      <c r="A215" s="29" t="s">
        <v>66</v>
      </c>
      <c r="B215" s="53" t="s">
        <v>238</v>
      </c>
      <c r="C215" s="54"/>
      <c r="D215" s="29">
        <v>444</v>
      </c>
      <c r="E215" s="29">
        <v>0</v>
      </c>
      <c r="F215" s="29">
        <v>0</v>
      </c>
      <c r="G215" s="30">
        <v>0</v>
      </c>
      <c r="H215" s="31">
        <v>0</v>
      </c>
      <c r="I215" s="29">
        <v>0</v>
      </c>
      <c r="J215" s="30">
        <v>0</v>
      </c>
      <c r="K215" s="30"/>
      <c r="L215" s="32"/>
      <c r="M215" s="29">
        <v>0</v>
      </c>
      <c r="N215" s="30">
        <v>0</v>
      </c>
      <c r="O215" s="30">
        <v>0</v>
      </c>
      <c r="P215" s="29">
        <v>0</v>
      </c>
    </row>
    <row r="216" spans="1:16">
      <c r="A216" s="29" t="s">
        <v>66</v>
      </c>
      <c r="B216" s="53" t="s">
        <v>239</v>
      </c>
      <c r="C216" s="54"/>
      <c r="D216" s="29">
        <v>4241</v>
      </c>
      <c r="E216" s="29">
        <v>4453</v>
      </c>
      <c r="F216" s="29">
        <v>4080</v>
      </c>
      <c r="G216" s="30">
        <v>4080</v>
      </c>
      <c r="H216" s="31">
        <v>49</v>
      </c>
      <c r="I216" s="29">
        <v>3051</v>
      </c>
      <c r="J216" s="30">
        <v>1029</v>
      </c>
      <c r="K216" s="30">
        <v>21</v>
      </c>
      <c r="L216" s="32"/>
      <c r="M216" s="29">
        <v>1029</v>
      </c>
      <c r="N216" s="30">
        <v>0</v>
      </c>
      <c r="O216" s="30">
        <v>0</v>
      </c>
      <c r="P216" s="29">
        <v>373</v>
      </c>
    </row>
    <row r="217" spans="1:16">
      <c r="A217" s="29" t="s">
        <v>66</v>
      </c>
      <c r="B217" s="53" t="s">
        <v>240</v>
      </c>
      <c r="C217" s="54"/>
      <c r="D217" s="29">
        <v>3185</v>
      </c>
      <c r="E217" s="29">
        <v>1268</v>
      </c>
      <c r="F217" s="29">
        <v>898</v>
      </c>
      <c r="G217" s="30">
        <v>898</v>
      </c>
      <c r="H217" s="31">
        <v>11</v>
      </c>
      <c r="I217" s="29">
        <v>645</v>
      </c>
      <c r="J217" s="30">
        <v>253</v>
      </c>
      <c r="K217" s="30">
        <v>23</v>
      </c>
      <c r="L217" s="32"/>
      <c r="M217" s="29">
        <v>253</v>
      </c>
      <c r="N217" s="30">
        <v>0</v>
      </c>
      <c r="O217" s="30">
        <v>0</v>
      </c>
      <c r="P217" s="29">
        <v>370</v>
      </c>
    </row>
    <row r="218" spans="1:16">
      <c r="A218" s="29" t="s">
        <v>66</v>
      </c>
      <c r="B218" s="53" t="s">
        <v>241</v>
      </c>
      <c r="C218" s="54"/>
      <c r="D218" s="29">
        <v>982</v>
      </c>
      <c r="E218" s="29">
        <v>2928</v>
      </c>
      <c r="F218" s="29">
        <v>2825</v>
      </c>
      <c r="G218" s="30">
        <v>2825</v>
      </c>
      <c r="H218" s="31">
        <v>33</v>
      </c>
      <c r="I218" s="29">
        <v>2132</v>
      </c>
      <c r="J218" s="30">
        <v>693</v>
      </c>
      <c r="K218" s="30">
        <v>21</v>
      </c>
      <c r="L218" s="32"/>
      <c r="M218" s="29">
        <v>693</v>
      </c>
      <c r="N218" s="30">
        <v>0</v>
      </c>
      <c r="O218" s="30">
        <v>0</v>
      </c>
      <c r="P218" s="29">
        <v>103</v>
      </c>
    </row>
    <row r="219" spans="1:16">
      <c r="A219" s="44" t="s">
        <v>74</v>
      </c>
      <c r="B219" s="45" t="s">
        <v>242</v>
      </c>
      <c r="C219" s="29"/>
      <c r="D219" s="30">
        <v>13546</v>
      </c>
      <c r="E219" s="29">
        <v>17110</v>
      </c>
      <c r="F219" s="29">
        <v>17110</v>
      </c>
      <c r="G219" s="30"/>
      <c r="H219" s="29"/>
      <c r="I219" s="29"/>
      <c r="J219" s="29"/>
      <c r="K219" s="29"/>
      <c r="L219" s="29"/>
      <c r="M219" s="29"/>
      <c r="N219" s="29"/>
      <c r="O219" s="29">
        <v>17110</v>
      </c>
      <c r="P219" s="29">
        <v>0</v>
      </c>
    </row>
    <row r="220" spans="1:16">
      <c r="A220" s="44"/>
      <c r="B220" s="45" t="s">
        <v>90</v>
      </c>
      <c r="C220" s="29"/>
      <c r="D220" s="30"/>
      <c r="E220" s="29"/>
      <c r="F220" s="29"/>
      <c r="G220" s="30"/>
      <c r="H220" s="29"/>
      <c r="I220" s="29"/>
      <c r="J220" s="29"/>
      <c r="K220" s="29"/>
      <c r="L220" s="29"/>
      <c r="M220" s="29"/>
      <c r="N220" s="29"/>
      <c r="O220" s="29"/>
      <c r="P220" s="29"/>
    </row>
    <row r="221" spans="1:16" ht="25.5">
      <c r="A221" s="29" t="s">
        <v>66</v>
      </c>
      <c r="B221" s="74" t="s">
        <v>243</v>
      </c>
      <c r="C221" s="54"/>
      <c r="D221" s="75"/>
      <c r="E221" s="29">
        <v>1500</v>
      </c>
      <c r="F221" s="29">
        <v>1500</v>
      </c>
      <c r="G221" s="30"/>
      <c r="H221" s="31"/>
      <c r="I221" s="29"/>
      <c r="J221" s="30"/>
      <c r="K221" s="30"/>
      <c r="L221" s="32"/>
      <c r="M221" s="29"/>
      <c r="N221" s="30"/>
      <c r="O221" s="30">
        <v>1500</v>
      </c>
      <c r="P221" s="29"/>
    </row>
    <row r="222" spans="1:16" ht="38.25">
      <c r="A222" s="29" t="s">
        <v>66</v>
      </c>
      <c r="B222" s="74" t="s">
        <v>244</v>
      </c>
      <c r="C222" s="54"/>
      <c r="D222" s="75"/>
      <c r="E222" s="29">
        <v>2000</v>
      </c>
      <c r="F222" s="29">
        <v>2000</v>
      </c>
      <c r="G222" s="30"/>
      <c r="H222" s="31"/>
      <c r="I222" s="29"/>
      <c r="J222" s="30"/>
      <c r="K222" s="30"/>
      <c r="L222" s="32"/>
      <c r="M222" s="29"/>
      <c r="N222" s="30"/>
      <c r="O222" s="30">
        <v>2000</v>
      </c>
      <c r="P222" s="29"/>
    </row>
    <row r="223" spans="1:16">
      <c r="A223" s="20" t="s">
        <v>245</v>
      </c>
      <c r="B223" s="57" t="s">
        <v>246</v>
      </c>
      <c r="C223" s="52" t="s">
        <v>247</v>
      </c>
      <c r="D223" s="23">
        <v>10077</v>
      </c>
      <c r="E223" s="23">
        <v>13216</v>
      </c>
      <c r="F223" s="23">
        <v>13054</v>
      </c>
      <c r="G223" s="23">
        <v>1857</v>
      </c>
      <c r="H223" s="55">
        <v>20</v>
      </c>
      <c r="I223" s="23">
        <v>1397</v>
      </c>
      <c r="J223" s="23">
        <v>460</v>
      </c>
      <c r="K223" s="55"/>
      <c r="L223" s="55"/>
      <c r="M223" s="23">
        <v>460</v>
      </c>
      <c r="N223" s="23">
        <v>0</v>
      </c>
      <c r="O223" s="23">
        <v>11197</v>
      </c>
      <c r="P223" s="23">
        <v>162</v>
      </c>
    </row>
    <row r="224" spans="1:16">
      <c r="A224" s="44" t="s">
        <v>64</v>
      </c>
      <c r="B224" s="30" t="s">
        <v>237</v>
      </c>
      <c r="C224" s="29"/>
      <c r="D224" s="30">
        <v>1791</v>
      </c>
      <c r="E224" s="30">
        <v>2019</v>
      </c>
      <c r="F224" s="30">
        <v>1857</v>
      </c>
      <c r="G224" s="30">
        <v>1857</v>
      </c>
      <c r="H224" s="47">
        <v>20</v>
      </c>
      <c r="I224" s="30">
        <v>1397</v>
      </c>
      <c r="J224" s="30">
        <v>460</v>
      </c>
      <c r="K224" s="47"/>
      <c r="L224" s="47">
        <v>0</v>
      </c>
      <c r="M224" s="30">
        <v>460</v>
      </c>
      <c r="N224" s="30">
        <v>0</v>
      </c>
      <c r="O224" s="30">
        <v>0</v>
      </c>
      <c r="P224" s="30">
        <v>162</v>
      </c>
    </row>
    <row r="225" spans="1:16">
      <c r="A225" s="44" t="s">
        <v>66</v>
      </c>
      <c r="B225" s="53" t="s">
        <v>248</v>
      </c>
      <c r="C225" s="54"/>
      <c r="D225" s="29">
        <v>1791</v>
      </c>
      <c r="E225" s="29">
        <v>2019</v>
      </c>
      <c r="F225" s="29">
        <v>1857</v>
      </c>
      <c r="G225" s="30">
        <v>1857</v>
      </c>
      <c r="H225" s="31">
        <v>20</v>
      </c>
      <c r="I225" s="29">
        <v>1397</v>
      </c>
      <c r="J225" s="30">
        <v>460</v>
      </c>
      <c r="K225" s="30">
        <v>23</v>
      </c>
      <c r="L225" s="32"/>
      <c r="M225" s="29">
        <v>460</v>
      </c>
      <c r="N225" s="30">
        <v>0</v>
      </c>
      <c r="O225" s="30">
        <v>0</v>
      </c>
      <c r="P225" s="29">
        <v>162</v>
      </c>
    </row>
    <row r="226" spans="1:16">
      <c r="A226" s="44" t="s">
        <v>74</v>
      </c>
      <c r="B226" s="45" t="s">
        <v>89</v>
      </c>
      <c r="C226" s="29"/>
      <c r="D226" s="30">
        <v>8286</v>
      </c>
      <c r="E226" s="30">
        <v>11197</v>
      </c>
      <c r="F226" s="30">
        <v>11197</v>
      </c>
      <c r="G226" s="30">
        <v>0</v>
      </c>
      <c r="H226" s="47"/>
      <c r="I226" s="30"/>
      <c r="J226" s="30">
        <v>0</v>
      </c>
      <c r="K226" s="47"/>
      <c r="L226" s="48"/>
      <c r="M226" s="29"/>
      <c r="N226" s="30">
        <v>0</v>
      </c>
      <c r="O226" s="30">
        <v>11197</v>
      </c>
      <c r="P226" s="29">
        <v>0</v>
      </c>
    </row>
    <row r="227" spans="1:16">
      <c r="A227" s="44"/>
      <c r="B227" s="45" t="s">
        <v>90</v>
      </c>
      <c r="C227" s="29"/>
      <c r="D227" s="30"/>
      <c r="E227" s="30"/>
      <c r="F227" s="30"/>
      <c r="G227" s="30"/>
      <c r="H227" s="47"/>
      <c r="I227" s="30"/>
      <c r="J227" s="30"/>
      <c r="K227" s="47"/>
      <c r="L227" s="48"/>
      <c r="M227" s="29"/>
      <c r="N227" s="30"/>
      <c r="O227" s="30"/>
      <c r="P227" s="29">
        <v>0</v>
      </c>
    </row>
    <row r="228" spans="1:16" ht="25.5">
      <c r="A228" s="44" t="s">
        <v>66</v>
      </c>
      <c r="B228" s="53" t="s">
        <v>249</v>
      </c>
      <c r="C228" s="54"/>
      <c r="D228" s="29">
        <v>3389</v>
      </c>
      <c r="E228" s="29">
        <v>3389</v>
      </c>
      <c r="F228" s="29">
        <v>3389</v>
      </c>
      <c r="G228" s="30">
        <v>0</v>
      </c>
      <c r="H228" s="31"/>
      <c r="I228" s="29">
        <v>0</v>
      </c>
      <c r="J228" s="30">
        <v>0</v>
      </c>
      <c r="K228" s="31"/>
      <c r="L228" s="32"/>
      <c r="M228" s="29"/>
      <c r="N228" s="30">
        <v>0</v>
      </c>
      <c r="O228" s="30">
        <v>3389</v>
      </c>
      <c r="P228" s="29">
        <v>0</v>
      </c>
    </row>
    <row r="229" spans="1:16">
      <c r="A229" s="44" t="s">
        <v>66</v>
      </c>
      <c r="B229" s="53" t="s">
        <v>250</v>
      </c>
      <c r="C229" s="54"/>
      <c r="D229" s="29">
        <v>2221</v>
      </c>
      <c r="E229" s="29">
        <v>2221</v>
      </c>
      <c r="F229" s="29">
        <v>2221</v>
      </c>
      <c r="G229" s="30">
        <v>0</v>
      </c>
      <c r="H229" s="31"/>
      <c r="I229" s="29">
        <v>0</v>
      </c>
      <c r="J229" s="30">
        <v>0</v>
      </c>
      <c r="K229" s="30"/>
      <c r="L229" s="32"/>
      <c r="M229" s="29"/>
      <c r="N229" s="30">
        <v>0</v>
      </c>
      <c r="O229" s="30">
        <v>2221</v>
      </c>
      <c r="P229" s="29">
        <v>0</v>
      </c>
    </row>
    <row r="230" spans="1:16">
      <c r="A230" s="44" t="s">
        <v>66</v>
      </c>
      <c r="B230" s="53" t="s">
        <v>251</v>
      </c>
      <c r="C230" s="54"/>
      <c r="D230" s="29">
        <v>784</v>
      </c>
      <c r="E230" s="29">
        <v>784</v>
      </c>
      <c r="F230" s="29">
        <v>784</v>
      </c>
      <c r="G230" s="30">
        <v>0</v>
      </c>
      <c r="H230" s="31"/>
      <c r="I230" s="29">
        <v>0</v>
      </c>
      <c r="J230" s="30">
        <v>0</v>
      </c>
      <c r="K230" s="30"/>
      <c r="L230" s="32"/>
      <c r="M230" s="29"/>
      <c r="N230" s="30">
        <v>0</v>
      </c>
      <c r="O230" s="30">
        <v>784</v>
      </c>
      <c r="P230" s="29">
        <v>0</v>
      </c>
    </row>
    <row r="231" spans="1:16" ht="25.5">
      <c r="A231" s="44" t="s">
        <v>66</v>
      </c>
      <c r="B231" s="53" t="s">
        <v>252</v>
      </c>
      <c r="C231" s="54"/>
      <c r="D231" s="29">
        <v>500</v>
      </c>
      <c r="E231" s="29">
        <v>1487</v>
      </c>
      <c r="F231" s="29">
        <v>1487</v>
      </c>
      <c r="G231" s="30">
        <v>0</v>
      </c>
      <c r="H231" s="31"/>
      <c r="I231" s="29">
        <v>0</v>
      </c>
      <c r="J231" s="30">
        <v>0</v>
      </c>
      <c r="K231" s="30"/>
      <c r="L231" s="32"/>
      <c r="M231" s="29"/>
      <c r="N231" s="30">
        <v>0</v>
      </c>
      <c r="O231" s="30">
        <v>1487</v>
      </c>
      <c r="P231" s="29">
        <v>0</v>
      </c>
    </row>
    <row r="232" spans="1:16">
      <c r="A232" s="44" t="s">
        <v>66</v>
      </c>
      <c r="B232" s="53" t="s">
        <v>253</v>
      </c>
      <c r="C232" s="54"/>
      <c r="D232" s="29">
        <v>1392.2222222222222</v>
      </c>
      <c r="E232" s="29">
        <v>1392.2222222222222</v>
      </c>
      <c r="F232" s="29">
        <v>1392.2222222222222</v>
      </c>
      <c r="G232" s="30">
        <v>0</v>
      </c>
      <c r="H232" s="31"/>
      <c r="I232" s="29">
        <v>0</v>
      </c>
      <c r="J232" s="30">
        <v>0</v>
      </c>
      <c r="K232" s="30"/>
      <c r="L232" s="32"/>
      <c r="M232" s="29"/>
      <c r="N232" s="30">
        <v>0</v>
      </c>
      <c r="O232" s="30">
        <v>1392.2222222222222</v>
      </c>
      <c r="P232" s="29">
        <v>0</v>
      </c>
    </row>
    <row r="233" spans="1:16" ht="25.5">
      <c r="A233" s="44" t="s">
        <v>66</v>
      </c>
      <c r="B233" s="53" t="s">
        <v>254</v>
      </c>
      <c r="C233" s="54"/>
      <c r="D233" s="29"/>
      <c r="E233" s="29">
        <v>1121</v>
      </c>
      <c r="F233" s="29">
        <v>1121</v>
      </c>
      <c r="G233" s="30">
        <v>0</v>
      </c>
      <c r="H233" s="31"/>
      <c r="I233" s="29">
        <v>0</v>
      </c>
      <c r="J233" s="30">
        <v>0</v>
      </c>
      <c r="K233" s="30"/>
      <c r="L233" s="32"/>
      <c r="M233" s="29"/>
      <c r="N233" s="30">
        <v>0</v>
      </c>
      <c r="O233" s="30">
        <v>1121</v>
      </c>
      <c r="P233" s="29"/>
    </row>
    <row r="234" spans="1:16">
      <c r="A234" s="44" t="s">
        <v>66</v>
      </c>
      <c r="B234" s="53" t="s">
        <v>255</v>
      </c>
      <c r="C234" s="54"/>
      <c r="D234" s="29"/>
      <c r="E234" s="29">
        <v>265</v>
      </c>
      <c r="F234" s="29">
        <v>265</v>
      </c>
      <c r="G234" s="30">
        <v>0</v>
      </c>
      <c r="H234" s="31"/>
      <c r="I234" s="29">
        <v>0</v>
      </c>
      <c r="J234" s="30">
        <v>0</v>
      </c>
      <c r="K234" s="30"/>
      <c r="L234" s="32"/>
      <c r="M234" s="29"/>
      <c r="N234" s="30">
        <v>0</v>
      </c>
      <c r="O234" s="30">
        <v>265</v>
      </c>
      <c r="P234" s="29"/>
    </row>
    <row r="235" spans="1:16">
      <c r="A235" s="20" t="s">
        <v>34</v>
      </c>
      <c r="B235" s="23" t="s">
        <v>256</v>
      </c>
      <c r="C235" s="18"/>
      <c r="D235" s="23">
        <v>211583</v>
      </c>
      <c r="E235" s="23">
        <v>210821</v>
      </c>
      <c r="F235" s="23">
        <v>209155</v>
      </c>
      <c r="G235" s="23">
        <v>11004</v>
      </c>
      <c r="H235" s="55">
        <v>86</v>
      </c>
      <c r="I235" s="23">
        <v>7691</v>
      </c>
      <c r="J235" s="23">
        <v>3313</v>
      </c>
      <c r="K235" s="55"/>
      <c r="L235" s="55">
        <v>0</v>
      </c>
      <c r="M235" s="23">
        <v>2592</v>
      </c>
      <c r="N235" s="23">
        <v>721</v>
      </c>
      <c r="O235" s="23">
        <v>198151</v>
      </c>
      <c r="P235" s="23">
        <v>1666</v>
      </c>
    </row>
    <row r="236" spans="1:16">
      <c r="A236" s="22" t="s">
        <v>257</v>
      </c>
      <c r="B236" s="40" t="s">
        <v>62</v>
      </c>
      <c r="C236" s="22" t="s">
        <v>63</v>
      </c>
      <c r="D236" s="23">
        <v>6768</v>
      </c>
      <c r="E236" s="23">
        <v>6792</v>
      </c>
      <c r="F236" s="23">
        <v>6004</v>
      </c>
      <c r="G236" s="23">
        <v>6004</v>
      </c>
      <c r="H236" s="23">
        <v>34</v>
      </c>
      <c r="I236" s="23">
        <v>3807</v>
      </c>
      <c r="J236" s="23">
        <v>2197</v>
      </c>
      <c r="K236" s="23"/>
      <c r="L236" s="23"/>
      <c r="M236" s="23">
        <v>1476</v>
      </c>
      <c r="N236" s="23">
        <v>721</v>
      </c>
      <c r="O236" s="23">
        <v>0</v>
      </c>
      <c r="P236" s="23">
        <v>788</v>
      </c>
    </row>
    <row r="237" spans="1:16">
      <c r="A237" s="44" t="s">
        <v>64</v>
      </c>
      <c r="B237" s="43" t="s">
        <v>122</v>
      </c>
      <c r="C237" s="29"/>
      <c r="D237" s="30">
        <v>5747</v>
      </c>
      <c r="E237" s="30">
        <v>5759</v>
      </c>
      <c r="F237" s="30">
        <v>4971</v>
      </c>
      <c r="G237" s="30">
        <v>4971</v>
      </c>
      <c r="H237" s="47">
        <v>34</v>
      </c>
      <c r="I237" s="30">
        <v>3495</v>
      </c>
      <c r="J237" s="30">
        <v>1476</v>
      </c>
      <c r="K237" s="47">
        <v>31</v>
      </c>
      <c r="L237" s="48">
        <v>1.4000000000000001</v>
      </c>
      <c r="M237" s="30">
        <v>1476</v>
      </c>
      <c r="N237" s="30">
        <v>0</v>
      </c>
      <c r="O237" s="30">
        <v>0</v>
      </c>
      <c r="P237" s="29">
        <v>788</v>
      </c>
    </row>
    <row r="238" spans="1:16">
      <c r="A238" s="44" t="s">
        <v>74</v>
      </c>
      <c r="B238" s="43" t="s">
        <v>75</v>
      </c>
      <c r="C238" s="29"/>
      <c r="D238" s="29"/>
      <c r="E238" s="29">
        <v>312</v>
      </c>
      <c r="F238" s="29">
        <v>312</v>
      </c>
      <c r="G238" s="30">
        <v>312</v>
      </c>
      <c r="H238" s="31"/>
      <c r="I238" s="29">
        <v>312</v>
      </c>
      <c r="J238" s="30">
        <v>0</v>
      </c>
      <c r="K238" s="31"/>
      <c r="L238" s="32"/>
      <c r="M238" s="29"/>
      <c r="N238" s="30">
        <v>0</v>
      </c>
      <c r="O238" s="30">
        <v>0</v>
      </c>
      <c r="P238" s="29">
        <v>0</v>
      </c>
    </row>
    <row r="239" spans="1:16">
      <c r="A239" s="44" t="s">
        <v>76</v>
      </c>
      <c r="B239" s="43" t="s">
        <v>125</v>
      </c>
      <c r="C239" s="29"/>
      <c r="D239" s="30">
        <v>1021</v>
      </c>
      <c r="E239" s="30">
        <v>721</v>
      </c>
      <c r="F239" s="30">
        <v>721</v>
      </c>
      <c r="G239" s="30">
        <v>721</v>
      </c>
      <c r="H239" s="30">
        <v>0</v>
      </c>
      <c r="I239" s="30">
        <v>0</v>
      </c>
      <c r="J239" s="30">
        <v>721</v>
      </c>
      <c r="K239" s="30">
        <v>0</v>
      </c>
      <c r="L239" s="30">
        <v>0</v>
      </c>
      <c r="M239" s="30">
        <v>0</v>
      </c>
      <c r="N239" s="30">
        <v>721</v>
      </c>
      <c r="O239" s="30">
        <v>0</v>
      </c>
      <c r="P239" s="30">
        <v>0</v>
      </c>
    </row>
    <row r="240" spans="1:16">
      <c r="A240" s="26" t="s">
        <v>66</v>
      </c>
      <c r="B240" s="61" t="s">
        <v>258</v>
      </c>
      <c r="C240" s="54"/>
      <c r="D240" s="29">
        <v>660</v>
      </c>
      <c r="E240" s="29">
        <v>660</v>
      </c>
      <c r="F240" s="29">
        <v>660</v>
      </c>
      <c r="G240" s="30">
        <v>660</v>
      </c>
      <c r="H240" s="31"/>
      <c r="I240" s="29"/>
      <c r="J240" s="30">
        <v>660</v>
      </c>
      <c r="K240" s="31"/>
      <c r="L240" s="32"/>
      <c r="M240" s="29"/>
      <c r="N240" s="30">
        <v>660</v>
      </c>
      <c r="O240" s="30">
        <v>0</v>
      </c>
      <c r="P240" s="29">
        <v>0</v>
      </c>
    </row>
    <row r="241" spans="1:16">
      <c r="A241" s="26" t="s">
        <v>66</v>
      </c>
      <c r="B241" s="30" t="s">
        <v>78</v>
      </c>
      <c r="C241" s="29"/>
      <c r="D241" s="29">
        <v>16</v>
      </c>
      <c r="E241" s="29">
        <v>16</v>
      </c>
      <c r="F241" s="29">
        <v>16</v>
      </c>
      <c r="G241" s="30">
        <v>16</v>
      </c>
      <c r="H241" s="31"/>
      <c r="I241" s="29"/>
      <c r="J241" s="30">
        <v>16</v>
      </c>
      <c r="K241" s="31"/>
      <c r="L241" s="32"/>
      <c r="M241" s="29"/>
      <c r="N241" s="30">
        <v>16</v>
      </c>
      <c r="O241" s="30">
        <v>0</v>
      </c>
      <c r="P241" s="29">
        <v>0</v>
      </c>
    </row>
    <row r="242" spans="1:16" ht="25.5">
      <c r="A242" s="44" t="s">
        <v>66</v>
      </c>
      <c r="B242" s="61" t="s">
        <v>259</v>
      </c>
      <c r="C242" s="54"/>
      <c r="D242" s="29">
        <v>45</v>
      </c>
      <c r="E242" s="29">
        <v>45</v>
      </c>
      <c r="F242" s="29">
        <v>45</v>
      </c>
      <c r="G242" s="30">
        <v>45</v>
      </c>
      <c r="H242" s="31"/>
      <c r="I242" s="29"/>
      <c r="J242" s="30">
        <v>45</v>
      </c>
      <c r="K242" s="31"/>
      <c r="L242" s="32"/>
      <c r="M242" s="29"/>
      <c r="N242" s="30">
        <v>45</v>
      </c>
      <c r="O242" s="30">
        <v>0</v>
      </c>
      <c r="P242" s="29">
        <v>0</v>
      </c>
    </row>
    <row r="243" spans="1:16">
      <c r="A243" s="20" t="s">
        <v>260</v>
      </c>
      <c r="B243" s="23" t="s">
        <v>261</v>
      </c>
      <c r="C243" s="22" t="s">
        <v>223</v>
      </c>
      <c r="D243" s="23">
        <v>19681</v>
      </c>
      <c r="E243" s="23">
        <v>18895</v>
      </c>
      <c r="F243" s="23">
        <v>18017</v>
      </c>
      <c r="G243" s="23">
        <v>5000</v>
      </c>
      <c r="H243" s="55">
        <v>52</v>
      </c>
      <c r="I243" s="23">
        <v>3884</v>
      </c>
      <c r="J243" s="23">
        <v>1116</v>
      </c>
      <c r="K243" s="55"/>
      <c r="L243" s="55"/>
      <c r="M243" s="23">
        <v>1116</v>
      </c>
      <c r="N243" s="23">
        <v>0</v>
      </c>
      <c r="O243" s="23">
        <v>13017</v>
      </c>
      <c r="P243" s="23">
        <v>878</v>
      </c>
    </row>
    <row r="244" spans="1:16">
      <c r="A244" s="29" t="s">
        <v>64</v>
      </c>
      <c r="B244" s="30" t="s">
        <v>86</v>
      </c>
      <c r="C244" s="29"/>
      <c r="D244" s="30">
        <v>5802</v>
      </c>
      <c r="E244" s="30">
        <v>5878</v>
      </c>
      <c r="F244" s="30">
        <v>5000</v>
      </c>
      <c r="G244" s="30">
        <v>5000</v>
      </c>
      <c r="H244" s="47">
        <v>52</v>
      </c>
      <c r="I244" s="30">
        <v>3884</v>
      </c>
      <c r="J244" s="30">
        <v>1116</v>
      </c>
      <c r="K244" s="47"/>
      <c r="L244" s="47"/>
      <c r="M244" s="30">
        <v>1116</v>
      </c>
      <c r="N244" s="30">
        <v>0</v>
      </c>
      <c r="O244" s="30">
        <v>0</v>
      </c>
      <c r="P244" s="30">
        <v>878</v>
      </c>
    </row>
    <row r="245" spans="1:16">
      <c r="A245" s="44" t="s">
        <v>66</v>
      </c>
      <c r="B245" s="53" t="s">
        <v>262</v>
      </c>
      <c r="C245" s="54"/>
      <c r="D245" s="29">
        <v>4163</v>
      </c>
      <c r="E245" s="29">
        <v>4498</v>
      </c>
      <c r="F245" s="29">
        <v>3825</v>
      </c>
      <c r="G245" s="30">
        <v>3825</v>
      </c>
      <c r="H245" s="47">
        <v>40</v>
      </c>
      <c r="I245" s="29">
        <v>2985</v>
      </c>
      <c r="J245" s="30">
        <v>840</v>
      </c>
      <c r="K245" s="30">
        <v>21</v>
      </c>
      <c r="L245" s="48"/>
      <c r="M245" s="29">
        <v>840</v>
      </c>
      <c r="N245" s="30">
        <v>0</v>
      </c>
      <c r="O245" s="30">
        <v>0</v>
      </c>
      <c r="P245" s="29">
        <v>673</v>
      </c>
    </row>
    <row r="246" spans="1:16">
      <c r="A246" s="44" t="s">
        <v>66</v>
      </c>
      <c r="B246" s="53" t="s">
        <v>263</v>
      </c>
      <c r="C246" s="54"/>
      <c r="D246" s="29">
        <v>1182</v>
      </c>
      <c r="E246" s="29">
        <v>1380</v>
      </c>
      <c r="F246" s="29">
        <v>1175</v>
      </c>
      <c r="G246" s="30">
        <v>1175</v>
      </c>
      <c r="H246" s="47">
        <v>12</v>
      </c>
      <c r="I246" s="29">
        <v>899</v>
      </c>
      <c r="J246" s="30">
        <v>276</v>
      </c>
      <c r="K246" s="30">
        <v>23</v>
      </c>
      <c r="L246" s="48"/>
      <c r="M246" s="29">
        <v>276</v>
      </c>
      <c r="N246" s="30">
        <v>0</v>
      </c>
      <c r="O246" s="30">
        <v>0</v>
      </c>
      <c r="P246" s="29">
        <v>205</v>
      </c>
    </row>
    <row r="247" spans="1:16">
      <c r="A247" s="44" t="s">
        <v>74</v>
      </c>
      <c r="B247" s="61" t="s">
        <v>242</v>
      </c>
      <c r="C247" s="54"/>
      <c r="D247" s="30">
        <v>13879</v>
      </c>
      <c r="E247" s="30">
        <v>13017</v>
      </c>
      <c r="F247" s="30">
        <v>13017</v>
      </c>
      <c r="G247" s="30">
        <v>0</v>
      </c>
      <c r="H247" s="47"/>
      <c r="I247" s="30"/>
      <c r="J247" s="30">
        <v>0</v>
      </c>
      <c r="K247" s="47"/>
      <c r="L247" s="48"/>
      <c r="M247" s="30"/>
      <c r="N247" s="30">
        <v>0</v>
      </c>
      <c r="O247" s="30">
        <v>13017</v>
      </c>
      <c r="P247" s="29">
        <v>0</v>
      </c>
    </row>
    <row r="248" spans="1:16">
      <c r="A248" s="44"/>
      <c r="B248" s="45" t="s">
        <v>90</v>
      </c>
      <c r="C248" s="54"/>
      <c r="D248" s="30"/>
      <c r="E248" s="30"/>
      <c r="F248" s="30"/>
      <c r="G248" s="30"/>
      <c r="H248" s="47"/>
      <c r="I248" s="30"/>
      <c r="J248" s="30"/>
      <c r="K248" s="47"/>
      <c r="L248" s="48"/>
      <c r="M248" s="30"/>
      <c r="N248" s="30"/>
      <c r="O248" s="30"/>
      <c r="P248" s="29"/>
    </row>
    <row r="249" spans="1:16" ht="25.5">
      <c r="A249" s="44" t="s">
        <v>66</v>
      </c>
      <c r="B249" s="61" t="s">
        <v>264</v>
      </c>
      <c r="C249" s="54"/>
      <c r="D249" s="30">
        <v>1174</v>
      </c>
      <c r="E249" s="30">
        <v>1174</v>
      </c>
      <c r="F249" s="30">
        <v>1174</v>
      </c>
      <c r="G249" s="30"/>
      <c r="H249" s="47"/>
      <c r="I249" s="30"/>
      <c r="J249" s="30"/>
      <c r="K249" s="47"/>
      <c r="L249" s="48"/>
      <c r="M249" s="30"/>
      <c r="N249" s="30"/>
      <c r="O249" s="30">
        <v>1174</v>
      </c>
      <c r="P249" s="29"/>
    </row>
    <row r="250" spans="1:16">
      <c r="A250" s="44" t="s">
        <v>66</v>
      </c>
      <c r="B250" s="61" t="s">
        <v>265</v>
      </c>
      <c r="C250" s="54"/>
      <c r="D250" s="30">
        <v>445</v>
      </c>
      <c r="E250" s="30">
        <v>624</v>
      </c>
      <c r="F250" s="30">
        <v>624</v>
      </c>
      <c r="G250" s="30"/>
      <c r="H250" s="47"/>
      <c r="I250" s="30"/>
      <c r="J250" s="30"/>
      <c r="K250" s="47"/>
      <c r="L250" s="48"/>
      <c r="M250" s="30"/>
      <c r="N250" s="30"/>
      <c r="O250" s="30">
        <v>624</v>
      </c>
      <c r="P250" s="29">
        <v>0</v>
      </c>
    </row>
    <row r="251" spans="1:16" ht="38.25">
      <c r="A251" s="44" t="s">
        <v>66</v>
      </c>
      <c r="B251" s="61" t="s">
        <v>266</v>
      </c>
      <c r="C251" s="54"/>
      <c r="D251" s="30">
        <v>758</v>
      </c>
      <c r="E251" s="30">
        <v>1058</v>
      </c>
      <c r="F251" s="30">
        <v>1058</v>
      </c>
      <c r="G251" s="30">
        <v>0</v>
      </c>
      <c r="H251" s="47"/>
      <c r="I251" s="30"/>
      <c r="J251" s="30">
        <v>0</v>
      </c>
      <c r="K251" s="47"/>
      <c r="L251" s="48"/>
      <c r="M251" s="30"/>
      <c r="N251" s="30">
        <v>0</v>
      </c>
      <c r="O251" s="30">
        <v>1058</v>
      </c>
      <c r="P251" s="29">
        <v>0</v>
      </c>
    </row>
    <row r="252" spans="1:16" ht="25.5">
      <c r="A252" s="44" t="s">
        <v>66</v>
      </c>
      <c r="B252" s="61" t="s">
        <v>267</v>
      </c>
      <c r="C252" s="54"/>
      <c r="D252" s="30">
        <v>2346</v>
      </c>
      <c r="E252" s="30">
        <v>2346</v>
      </c>
      <c r="F252" s="30">
        <v>2346</v>
      </c>
      <c r="G252" s="30"/>
      <c r="H252" s="47"/>
      <c r="I252" s="30"/>
      <c r="J252" s="30"/>
      <c r="K252" s="47"/>
      <c r="L252" s="48"/>
      <c r="M252" s="30"/>
      <c r="N252" s="30"/>
      <c r="O252" s="30">
        <v>2346</v>
      </c>
      <c r="P252" s="29">
        <v>0</v>
      </c>
    </row>
    <row r="253" spans="1:16" ht="25.5">
      <c r="A253" s="44" t="s">
        <v>66</v>
      </c>
      <c r="B253" s="61" t="s">
        <v>268</v>
      </c>
      <c r="C253" s="54"/>
      <c r="D253" s="30">
        <v>687</v>
      </c>
      <c r="E253" s="30">
        <v>687</v>
      </c>
      <c r="F253" s="30">
        <v>687</v>
      </c>
      <c r="G253" s="30"/>
      <c r="H253" s="47"/>
      <c r="I253" s="30"/>
      <c r="J253" s="30"/>
      <c r="K253" s="47"/>
      <c r="L253" s="48"/>
      <c r="M253" s="30"/>
      <c r="N253" s="30"/>
      <c r="O253" s="30">
        <v>687</v>
      </c>
      <c r="P253" s="29">
        <v>0</v>
      </c>
    </row>
    <row r="254" spans="1:16">
      <c r="A254" s="44" t="s">
        <v>66</v>
      </c>
      <c r="B254" s="61" t="s">
        <v>269</v>
      </c>
      <c r="C254" s="54"/>
      <c r="D254" s="30">
        <v>792</v>
      </c>
      <c r="E254" s="30">
        <v>792</v>
      </c>
      <c r="F254" s="30">
        <v>792</v>
      </c>
      <c r="G254" s="30"/>
      <c r="H254" s="47"/>
      <c r="I254" s="30"/>
      <c r="J254" s="30"/>
      <c r="K254" s="47"/>
      <c r="L254" s="48"/>
      <c r="M254" s="30"/>
      <c r="N254" s="30"/>
      <c r="O254" s="30">
        <v>792</v>
      </c>
      <c r="P254" s="29"/>
    </row>
    <row r="255" spans="1:16">
      <c r="A255" s="20" t="s">
        <v>270</v>
      </c>
      <c r="B255" s="40" t="s">
        <v>204</v>
      </c>
      <c r="C255" s="22" t="s">
        <v>205</v>
      </c>
      <c r="D255" s="23">
        <v>185134</v>
      </c>
      <c r="E255" s="23">
        <v>185134</v>
      </c>
      <c r="F255" s="23">
        <v>185134</v>
      </c>
      <c r="G255" s="23">
        <v>0</v>
      </c>
      <c r="H255" s="23">
        <v>0</v>
      </c>
      <c r="I255" s="23">
        <v>0</v>
      </c>
      <c r="J255" s="23">
        <v>0</v>
      </c>
      <c r="K255" s="23">
        <v>0</v>
      </c>
      <c r="L255" s="23">
        <v>0</v>
      </c>
      <c r="M255" s="23">
        <v>0</v>
      </c>
      <c r="N255" s="23">
        <v>0</v>
      </c>
      <c r="O255" s="23">
        <v>185134</v>
      </c>
      <c r="P255" s="23">
        <v>0</v>
      </c>
    </row>
    <row r="256" spans="1:16">
      <c r="A256" s="44" t="s">
        <v>66</v>
      </c>
      <c r="B256" s="43" t="s">
        <v>271</v>
      </c>
      <c r="C256" s="29"/>
      <c r="D256" s="30">
        <v>185134</v>
      </c>
      <c r="E256" s="30">
        <v>185134</v>
      </c>
      <c r="F256" s="30">
        <v>185134</v>
      </c>
      <c r="G256" s="30">
        <v>0</v>
      </c>
      <c r="H256" s="47"/>
      <c r="I256" s="30"/>
      <c r="J256" s="30">
        <v>0</v>
      </c>
      <c r="K256" s="47"/>
      <c r="L256" s="48"/>
      <c r="M256" s="30"/>
      <c r="N256" s="30">
        <v>0</v>
      </c>
      <c r="O256" s="30">
        <v>185134</v>
      </c>
      <c r="P256" s="29">
        <v>0</v>
      </c>
    </row>
    <row r="257" spans="1:16">
      <c r="A257" s="22" t="s">
        <v>272</v>
      </c>
      <c r="B257" s="23" t="s">
        <v>273</v>
      </c>
      <c r="C257" s="18"/>
      <c r="D257" s="23">
        <v>8504.1111111111113</v>
      </c>
      <c r="E257" s="23">
        <v>9247</v>
      </c>
      <c r="F257" s="23">
        <v>8528</v>
      </c>
      <c r="G257" s="23">
        <v>6117</v>
      </c>
      <c r="H257" s="55">
        <v>43</v>
      </c>
      <c r="I257" s="23">
        <v>3636</v>
      </c>
      <c r="J257" s="23">
        <v>2481</v>
      </c>
      <c r="K257" s="55"/>
      <c r="L257" s="55"/>
      <c r="M257" s="23">
        <v>1580</v>
      </c>
      <c r="N257" s="23">
        <v>901</v>
      </c>
      <c r="O257" s="23">
        <v>2411</v>
      </c>
      <c r="P257" s="23">
        <v>719</v>
      </c>
    </row>
    <row r="258" spans="1:16">
      <c r="A258" s="22" t="s">
        <v>274</v>
      </c>
      <c r="B258" s="40" t="s">
        <v>62</v>
      </c>
      <c r="C258" s="22" t="s">
        <v>63</v>
      </c>
      <c r="D258" s="23">
        <v>4613</v>
      </c>
      <c r="E258" s="23">
        <v>5048</v>
      </c>
      <c r="F258" s="23">
        <v>4531</v>
      </c>
      <c r="G258" s="23">
        <v>4531</v>
      </c>
      <c r="H258" s="23">
        <v>26</v>
      </c>
      <c r="I258" s="23">
        <v>2475</v>
      </c>
      <c r="J258" s="23">
        <v>2056</v>
      </c>
      <c r="K258" s="23"/>
      <c r="L258" s="23"/>
      <c r="M258" s="23">
        <v>1155</v>
      </c>
      <c r="N258" s="23">
        <v>901</v>
      </c>
      <c r="O258" s="23">
        <v>0</v>
      </c>
      <c r="P258" s="23">
        <v>517</v>
      </c>
    </row>
    <row r="259" spans="1:16">
      <c r="A259" s="44" t="s">
        <v>64</v>
      </c>
      <c r="B259" s="43" t="s">
        <v>122</v>
      </c>
      <c r="C259" s="29"/>
      <c r="D259" s="30">
        <v>3862</v>
      </c>
      <c r="E259" s="30">
        <v>4042</v>
      </c>
      <c r="F259" s="30">
        <v>3525</v>
      </c>
      <c r="G259" s="30">
        <v>3525</v>
      </c>
      <c r="H259" s="47">
        <v>26</v>
      </c>
      <c r="I259" s="30">
        <v>2370</v>
      </c>
      <c r="J259" s="30">
        <v>1155</v>
      </c>
      <c r="K259" s="47">
        <v>33</v>
      </c>
      <c r="L259" s="48">
        <v>1.4000000000000001</v>
      </c>
      <c r="M259" s="30">
        <v>1155</v>
      </c>
      <c r="N259" s="30">
        <v>0</v>
      </c>
      <c r="O259" s="30">
        <v>0</v>
      </c>
      <c r="P259" s="29">
        <v>517</v>
      </c>
    </row>
    <row r="260" spans="1:16">
      <c r="A260" s="44" t="s">
        <v>74</v>
      </c>
      <c r="B260" s="43" t="s">
        <v>75</v>
      </c>
      <c r="C260" s="29"/>
      <c r="D260" s="29"/>
      <c r="E260" s="29">
        <v>105</v>
      </c>
      <c r="F260" s="29">
        <v>105</v>
      </c>
      <c r="G260" s="30">
        <v>105</v>
      </c>
      <c r="H260" s="31"/>
      <c r="I260" s="29">
        <v>105</v>
      </c>
      <c r="J260" s="30">
        <v>0</v>
      </c>
      <c r="K260" s="31"/>
      <c r="L260" s="32"/>
      <c r="M260" s="29"/>
      <c r="N260" s="30">
        <v>0</v>
      </c>
      <c r="O260" s="30">
        <v>0</v>
      </c>
      <c r="P260" s="29">
        <v>0</v>
      </c>
    </row>
    <row r="261" spans="1:16">
      <c r="A261" s="44" t="s">
        <v>76</v>
      </c>
      <c r="B261" s="43" t="s">
        <v>125</v>
      </c>
      <c r="C261" s="29"/>
      <c r="D261" s="30">
        <v>751</v>
      </c>
      <c r="E261" s="30">
        <v>901</v>
      </c>
      <c r="F261" s="30">
        <v>901</v>
      </c>
      <c r="G261" s="30">
        <v>901</v>
      </c>
      <c r="H261" s="30">
        <v>0</v>
      </c>
      <c r="I261" s="30">
        <v>0</v>
      </c>
      <c r="J261" s="30">
        <v>901</v>
      </c>
      <c r="K261" s="30">
        <v>0</v>
      </c>
      <c r="L261" s="30">
        <v>0</v>
      </c>
      <c r="M261" s="30">
        <v>0</v>
      </c>
      <c r="N261" s="30">
        <v>901</v>
      </c>
      <c r="O261" s="30">
        <v>0</v>
      </c>
      <c r="P261" s="30">
        <v>0</v>
      </c>
    </row>
    <row r="262" spans="1:16" ht="25.5">
      <c r="A262" s="26" t="s">
        <v>66</v>
      </c>
      <c r="B262" s="61" t="s">
        <v>275</v>
      </c>
      <c r="C262" s="54"/>
      <c r="D262" s="29">
        <v>200</v>
      </c>
      <c r="E262" s="29">
        <v>185</v>
      </c>
      <c r="F262" s="29">
        <v>185</v>
      </c>
      <c r="G262" s="30">
        <v>185</v>
      </c>
      <c r="H262" s="31"/>
      <c r="I262" s="29"/>
      <c r="J262" s="30">
        <v>185</v>
      </c>
      <c r="K262" s="31"/>
      <c r="L262" s="32"/>
      <c r="M262" s="29"/>
      <c r="N262" s="30">
        <v>185</v>
      </c>
      <c r="O262" s="30">
        <v>0</v>
      </c>
      <c r="P262" s="29">
        <v>0</v>
      </c>
    </row>
    <row r="263" spans="1:16">
      <c r="A263" s="26" t="s">
        <v>66</v>
      </c>
      <c r="B263" s="30" t="s">
        <v>78</v>
      </c>
      <c r="C263" s="29"/>
      <c r="D263" s="29">
        <v>21</v>
      </c>
      <c r="E263" s="29">
        <v>21</v>
      </c>
      <c r="F263" s="29">
        <v>21</v>
      </c>
      <c r="G263" s="30">
        <v>21</v>
      </c>
      <c r="H263" s="31"/>
      <c r="I263" s="29"/>
      <c r="J263" s="30">
        <v>21</v>
      </c>
      <c r="K263" s="31"/>
      <c r="L263" s="32"/>
      <c r="M263" s="29"/>
      <c r="N263" s="30">
        <v>21</v>
      </c>
      <c r="O263" s="30">
        <v>0</v>
      </c>
      <c r="P263" s="29">
        <v>0</v>
      </c>
    </row>
    <row r="264" spans="1:16" ht="25.5">
      <c r="A264" s="26" t="s">
        <v>66</v>
      </c>
      <c r="B264" s="53" t="s">
        <v>276</v>
      </c>
      <c r="C264" s="54"/>
      <c r="D264" s="29">
        <v>60</v>
      </c>
      <c r="E264" s="29">
        <v>75</v>
      </c>
      <c r="F264" s="29">
        <v>75</v>
      </c>
      <c r="G264" s="30">
        <v>75</v>
      </c>
      <c r="H264" s="31"/>
      <c r="I264" s="29"/>
      <c r="J264" s="30">
        <v>75</v>
      </c>
      <c r="K264" s="31"/>
      <c r="L264" s="32"/>
      <c r="M264" s="29"/>
      <c r="N264" s="30">
        <v>75</v>
      </c>
      <c r="O264" s="30">
        <v>0</v>
      </c>
      <c r="P264" s="29">
        <v>0</v>
      </c>
    </row>
    <row r="265" spans="1:16">
      <c r="A265" s="26" t="s">
        <v>66</v>
      </c>
      <c r="B265" s="53" t="s">
        <v>277</v>
      </c>
      <c r="C265" s="54"/>
      <c r="D265" s="29">
        <v>400</v>
      </c>
      <c r="E265" s="29">
        <v>440</v>
      </c>
      <c r="F265" s="29">
        <v>440</v>
      </c>
      <c r="G265" s="30">
        <v>440</v>
      </c>
      <c r="H265" s="31"/>
      <c r="I265" s="29"/>
      <c r="J265" s="30">
        <v>440</v>
      </c>
      <c r="K265" s="31"/>
      <c r="L265" s="32"/>
      <c r="M265" s="29"/>
      <c r="N265" s="30">
        <v>440</v>
      </c>
      <c r="O265" s="30"/>
      <c r="P265" s="29">
        <v>0</v>
      </c>
    </row>
    <row r="266" spans="1:16">
      <c r="A266" s="44" t="s">
        <v>66</v>
      </c>
      <c r="B266" s="30" t="s">
        <v>80</v>
      </c>
      <c r="C266" s="29"/>
      <c r="D266" s="29">
        <v>0</v>
      </c>
      <c r="E266" s="29">
        <v>180</v>
      </c>
      <c r="F266" s="29">
        <v>180</v>
      </c>
      <c r="G266" s="30">
        <v>180</v>
      </c>
      <c r="H266" s="31"/>
      <c r="I266" s="29"/>
      <c r="J266" s="30">
        <v>180</v>
      </c>
      <c r="K266" s="31"/>
      <c r="L266" s="32"/>
      <c r="M266" s="29"/>
      <c r="N266" s="30">
        <v>180</v>
      </c>
      <c r="O266" s="30"/>
      <c r="P266" s="29"/>
    </row>
    <row r="267" spans="1:16">
      <c r="A267" s="22" t="s">
        <v>278</v>
      </c>
      <c r="B267" s="23" t="s">
        <v>279</v>
      </c>
      <c r="C267" s="22" t="s">
        <v>223</v>
      </c>
      <c r="D267" s="23">
        <v>3891.1111111111113</v>
      </c>
      <c r="E267" s="23">
        <v>4199</v>
      </c>
      <c r="F267" s="23">
        <v>3997</v>
      </c>
      <c r="G267" s="23">
        <v>1586</v>
      </c>
      <c r="H267" s="55">
        <v>17</v>
      </c>
      <c r="I267" s="23">
        <v>1161</v>
      </c>
      <c r="J267" s="23">
        <v>425</v>
      </c>
      <c r="K267" s="55"/>
      <c r="L267" s="55"/>
      <c r="M267" s="23">
        <v>425</v>
      </c>
      <c r="N267" s="23">
        <v>0</v>
      </c>
      <c r="O267" s="23">
        <v>2411</v>
      </c>
      <c r="P267" s="23">
        <v>202</v>
      </c>
    </row>
    <row r="268" spans="1:16">
      <c r="A268" s="29" t="s">
        <v>64</v>
      </c>
      <c r="B268" s="30" t="s">
        <v>86</v>
      </c>
      <c r="C268" s="29"/>
      <c r="D268" s="30">
        <v>2000</v>
      </c>
      <c r="E268" s="30">
        <v>1788</v>
      </c>
      <c r="F268" s="30">
        <v>1586</v>
      </c>
      <c r="G268" s="30">
        <v>1586</v>
      </c>
      <c r="H268" s="30">
        <v>17</v>
      </c>
      <c r="I268" s="30">
        <v>1161</v>
      </c>
      <c r="J268" s="30">
        <v>425</v>
      </c>
      <c r="K268" s="30"/>
      <c r="L268" s="30">
        <v>0</v>
      </c>
      <c r="M268" s="30">
        <v>425</v>
      </c>
      <c r="N268" s="30">
        <v>0</v>
      </c>
      <c r="O268" s="30">
        <v>0</v>
      </c>
      <c r="P268" s="30">
        <v>202</v>
      </c>
    </row>
    <row r="269" spans="1:16">
      <c r="A269" s="37" t="s">
        <v>66</v>
      </c>
      <c r="B269" s="53" t="s">
        <v>280</v>
      </c>
      <c r="C269" s="54"/>
      <c r="D269" s="29">
        <v>1112</v>
      </c>
      <c r="E269" s="29">
        <v>1134</v>
      </c>
      <c r="F269" s="29">
        <v>970</v>
      </c>
      <c r="G269" s="30">
        <v>970</v>
      </c>
      <c r="H269" s="31">
        <v>10</v>
      </c>
      <c r="I269" s="29">
        <v>720</v>
      </c>
      <c r="J269" s="30">
        <v>250</v>
      </c>
      <c r="K269" s="30">
        <v>25</v>
      </c>
      <c r="L269" s="32"/>
      <c r="M269" s="29">
        <v>250</v>
      </c>
      <c r="N269" s="30">
        <v>0</v>
      </c>
      <c r="O269" s="30">
        <v>0</v>
      </c>
      <c r="P269" s="29">
        <v>164</v>
      </c>
    </row>
    <row r="270" spans="1:16">
      <c r="A270" s="37" t="s">
        <v>66</v>
      </c>
      <c r="B270" s="53" t="s">
        <v>281</v>
      </c>
      <c r="C270" s="54"/>
      <c r="D270" s="29">
        <v>484</v>
      </c>
      <c r="E270" s="29">
        <v>654</v>
      </c>
      <c r="F270" s="29">
        <v>616</v>
      </c>
      <c r="G270" s="30">
        <v>616</v>
      </c>
      <c r="H270" s="31">
        <v>7</v>
      </c>
      <c r="I270" s="29">
        <v>441</v>
      </c>
      <c r="J270" s="30">
        <v>175</v>
      </c>
      <c r="K270" s="30">
        <v>25</v>
      </c>
      <c r="L270" s="32"/>
      <c r="M270" s="29">
        <v>175</v>
      </c>
      <c r="N270" s="30">
        <v>0</v>
      </c>
      <c r="O270" s="30">
        <v>0</v>
      </c>
      <c r="P270" s="29">
        <v>38</v>
      </c>
    </row>
    <row r="271" spans="1:16">
      <c r="A271" s="29" t="s">
        <v>74</v>
      </c>
      <c r="B271" s="30" t="s">
        <v>89</v>
      </c>
      <c r="C271" s="29"/>
      <c r="D271" s="30">
        <v>1891.1111111111111</v>
      </c>
      <c r="E271" s="30">
        <v>2411</v>
      </c>
      <c r="F271" s="30">
        <v>2411</v>
      </c>
      <c r="G271" s="30">
        <v>0</v>
      </c>
      <c r="H271" s="30">
        <v>0</v>
      </c>
      <c r="I271" s="30">
        <v>0</v>
      </c>
      <c r="J271" s="30">
        <v>0</v>
      </c>
      <c r="K271" s="30">
        <v>0</v>
      </c>
      <c r="L271" s="30">
        <v>0</v>
      </c>
      <c r="M271" s="30">
        <v>0</v>
      </c>
      <c r="N271" s="30">
        <v>0</v>
      </c>
      <c r="O271" s="30">
        <v>2411</v>
      </c>
      <c r="P271" s="30">
        <v>0</v>
      </c>
    </row>
    <row r="272" spans="1:16">
      <c r="A272" s="29"/>
      <c r="B272" s="45" t="s">
        <v>90</v>
      </c>
      <c r="C272" s="29"/>
      <c r="D272" s="30"/>
      <c r="E272" s="30"/>
      <c r="F272" s="30"/>
      <c r="G272" s="30"/>
      <c r="H272" s="30"/>
      <c r="I272" s="30"/>
      <c r="J272" s="30"/>
      <c r="K272" s="30"/>
      <c r="L272" s="30"/>
      <c r="M272" s="30"/>
      <c r="N272" s="30"/>
      <c r="O272" s="30"/>
      <c r="P272" s="30"/>
    </row>
    <row r="273" spans="1:16" ht="25.5">
      <c r="A273" s="54" t="s">
        <v>66</v>
      </c>
      <c r="B273" s="53" t="s">
        <v>282</v>
      </c>
      <c r="C273" s="29"/>
      <c r="D273" s="30">
        <v>670</v>
      </c>
      <c r="E273" s="30">
        <v>718</v>
      </c>
      <c r="F273" s="30">
        <v>718</v>
      </c>
      <c r="G273" s="30">
        <v>0</v>
      </c>
      <c r="H273" s="47"/>
      <c r="I273" s="30"/>
      <c r="J273" s="30">
        <v>0</v>
      </c>
      <c r="K273" s="47"/>
      <c r="L273" s="48"/>
      <c r="M273" s="29"/>
      <c r="N273" s="30">
        <v>0</v>
      </c>
      <c r="O273" s="30">
        <v>718</v>
      </c>
      <c r="P273" s="29">
        <v>0</v>
      </c>
    </row>
    <row r="274" spans="1:16" ht="38.25">
      <c r="A274" s="76" t="s">
        <v>66</v>
      </c>
      <c r="B274" s="53" t="s">
        <v>283</v>
      </c>
      <c r="C274" s="76"/>
      <c r="D274" s="29"/>
      <c r="E274" s="29">
        <v>300</v>
      </c>
      <c r="F274" s="29">
        <v>300</v>
      </c>
      <c r="G274" s="29">
        <v>0</v>
      </c>
      <c r="H274" s="29"/>
      <c r="I274" s="29"/>
      <c r="J274" s="29">
        <v>0</v>
      </c>
      <c r="K274" s="29"/>
      <c r="L274" s="29"/>
      <c r="M274" s="29"/>
      <c r="N274" s="29">
        <v>0</v>
      </c>
      <c r="O274" s="29">
        <v>300</v>
      </c>
      <c r="P274" s="77"/>
    </row>
    <row r="275" spans="1:16">
      <c r="A275" s="20" t="s">
        <v>35</v>
      </c>
      <c r="B275" s="23" t="s">
        <v>284</v>
      </c>
      <c r="C275" s="18"/>
      <c r="D275" s="23">
        <v>66679</v>
      </c>
      <c r="E275" s="23">
        <v>66158</v>
      </c>
      <c r="F275" s="23">
        <v>60403</v>
      </c>
      <c r="G275" s="23">
        <v>51940</v>
      </c>
      <c r="H275" s="23">
        <v>219</v>
      </c>
      <c r="I275" s="23">
        <v>25297</v>
      </c>
      <c r="J275" s="23">
        <v>26643</v>
      </c>
      <c r="K275" s="23">
        <v>0</v>
      </c>
      <c r="L275" s="23">
        <v>0</v>
      </c>
      <c r="M275" s="23">
        <v>13063</v>
      </c>
      <c r="N275" s="23">
        <v>13580</v>
      </c>
      <c r="O275" s="23">
        <v>8463</v>
      </c>
      <c r="P275" s="23">
        <v>5755</v>
      </c>
    </row>
    <row r="276" spans="1:16">
      <c r="A276" s="22" t="s">
        <v>285</v>
      </c>
      <c r="B276" s="40" t="s">
        <v>62</v>
      </c>
      <c r="C276" s="22" t="s">
        <v>63</v>
      </c>
      <c r="D276" s="23">
        <v>54473</v>
      </c>
      <c r="E276" s="23">
        <v>54165</v>
      </c>
      <c r="F276" s="23">
        <v>48940</v>
      </c>
      <c r="G276" s="23">
        <v>48940</v>
      </c>
      <c r="H276" s="23">
        <v>189</v>
      </c>
      <c r="I276" s="23">
        <v>23005</v>
      </c>
      <c r="J276" s="23">
        <v>25935</v>
      </c>
      <c r="K276" s="23">
        <v>0</v>
      </c>
      <c r="L276" s="23">
        <v>0</v>
      </c>
      <c r="M276" s="23">
        <v>12373</v>
      </c>
      <c r="N276" s="23">
        <v>13562</v>
      </c>
      <c r="O276" s="23">
        <v>0</v>
      </c>
      <c r="P276" s="23">
        <v>5225</v>
      </c>
    </row>
    <row r="277" spans="1:16">
      <c r="A277" s="29" t="s">
        <v>64</v>
      </c>
      <c r="B277" s="43" t="s">
        <v>122</v>
      </c>
      <c r="C277" s="29"/>
      <c r="D277" s="30">
        <v>42078</v>
      </c>
      <c r="E277" s="30">
        <v>40301</v>
      </c>
      <c r="F277" s="30">
        <v>35378</v>
      </c>
      <c r="G277" s="30">
        <v>35378</v>
      </c>
      <c r="H277" s="47">
        <v>189</v>
      </c>
      <c r="I277" s="30">
        <v>23005</v>
      </c>
      <c r="J277" s="30">
        <v>12373</v>
      </c>
      <c r="K277" s="47"/>
      <c r="L277" s="47"/>
      <c r="M277" s="30">
        <v>12373</v>
      </c>
      <c r="N277" s="30">
        <v>0</v>
      </c>
      <c r="O277" s="30">
        <v>0</v>
      </c>
      <c r="P277" s="30">
        <v>4923</v>
      </c>
    </row>
    <row r="278" spans="1:16">
      <c r="A278" s="44" t="s">
        <v>66</v>
      </c>
      <c r="B278" s="78" t="s">
        <v>286</v>
      </c>
      <c r="C278" s="46"/>
      <c r="D278" s="29">
        <v>11134</v>
      </c>
      <c r="E278" s="29">
        <v>10814</v>
      </c>
      <c r="F278" s="29">
        <v>9531</v>
      </c>
      <c r="G278" s="30">
        <v>9531</v>
      </c>
      <c r="H278" s="31">
        <v>58</v>
      </c>
      <c r="I278" s="29">
        <v>6167</v>
      </c>
      <c r="J278" s="30">
        <v>3364</v>
      </c>
      <c r="K278" s="31">
        <v>29</v>
      </c>
      <c r="L278" s="32">
        <v>2</v>
      </c>
      <c r="M278" s="29">
        <v>3364</v>
      </c>
      <c r="N278" s="30">
        <v>0</v>
      </c>
      <c r="O278" s="30">
        <v>0</v>
      </c>
      <c r="P278" s="29">
        <v>1283</v>
      </c>
    </row>
    <row r="279" spans="1:16">
      <c r="A279" s="44" t="s">
        <v>66</v>
      </c>
      <c r="B279" s="78" t="s">
        <v>287</v>
      </c>
      <c r="C279" s="46"/>
      <c r="D279" s="29">
        <v>6307</v>
      </c>
      <c r="E279" s="29">
        <v>6206</v>
      </c>
      <c r="F279" s="29">
        <v>5493</v>
      </c>
      <c r="G279" s="30">
        <v>5493</v>
      </c>
      <c r="H279" s="31">
        <v>29</v>
      </c>
      <c r="I279" s="29">
        <v>3579</v>
      </c>
      <c r="J279" s="30">
        <v>1914</v>
      </c>
      <c r="K279" s="31">
        <v>33</v>
      </c>
      <c r="L279" s="32">
        <v>2</v>
      </c>
      <c r="M279" s="29">
        <v>1914</v>
      </c>
      <c r="N279" s="30">
        <v>0</v>
      </c>
      <c r="O279" s="30">
        <v>0</v>
      </c>
      <c r="P279" s="29">
        <v>713</v>
      </c>
    </row>
    <row r="280" spans="1:16">
      <c r="A280" s="44" t="s">
        <v>66</v>
      </c>
      <c r="B280" s="78" t="s">
        <v>288</v>
      </c>
      <c r="C280" s="46"/>
      <c r="D280" s="29">
        <v>5410</v>
      </c>
      <c r="E280" s="29">
        <v>5300</v>
      </c>
      <c r="F280" s="29">
        <v>4620</v>
      </c>
      <c r="G280" s="30">
        <v>4620</v>
      </c>
      <c r="H280" s="31">
        <v>24</v>
      </c>
      <c r="I280" s="29">
        <v>3036</v>
      </c>
      <c r="J280" s="30">
        <v>1584</v>
      </c>
      <c r="K280" s="31">
        <v>33</v>
      </c>
      <c r="L280" s="32">
        <v>2</v>
      </c>
      <c r="M280" s="29">
        <v>1584</v>
      </c>
      <c r="N280" s="30">
        <v>0</v>
      </c>
      <c r="O280" s="30">
        <v>0</v>
      </c>
      <c r="P280" s="29">
        <v>680</v>
      </c>
    </row>
    <row r="281" spans="1:16">
      <c r="A281" s="44" t="s">
        <v>66</v>
      </c>
      <c r="B281" s="78" t="s">
        <v>289</v>
      </c>
      <c r="C281" s="46"/>
      <c r="D281" s="29">
        <v>5713</v>
      </c>
      <c r="E281" s="29">
        <v>5677</v>
      </c>
      <c r="F281" s="29">
        <v>4972</v>
      </c>
      <c r="G281" s="30">
        <v>4972</v>
      </c>
      <c r="H281" s="31">
        <v>22</v>
      </c>
      <c r="I281" s="29">
        <v>3157</v>
      </c>
      <c r="J281" s="30">
        <v>1815</v>
      </c>
      <c r="K281" s="47">
        <v>33</v>
      </c>
      <c r="L281" s="48">
        <v>2.5</v>
      </c>
      <c r="M281" s="29">
        <v>1815</v>
      </c>
      <c r="N281" s="30">
        <v>0</v>
      </c>
      <c r="O281" s="30">
        <v>0</v>
      </c>
      <c r="P281" s="29">
        <v>705</v>
      </c>
    </row>
    <row r="282" spans="1:16">
      <c r="A282" s="26"/>
      <c r="B282" s="78" t="s">
        <v>290</v>
      </c>
      <c r="C282" s="46"/>
      <c r="D282" s="29">
        <v>348</v>
      </c>
      <c r="E282" s="29">
        <v>348</v>
      </c>
      <c r="F282" s="29">
        <v>348</v>
      </c>
      <c r="G282" s="30">
        <v>348</v>
      </c>
      <c r="H282" s="31"/>
      <c r="I282" s="29"/>
      <c r="J282" s="30">
        <v>348</v>
      </c>
      <c r="K282" s="31"/>
      <c r="L282" s="32"/>
      <c r="M282" s="29">
        <v>348</v>
      </c>
      <c r="N282" s="30">
        <v>0</v>
      </c>
      <c r="O282" s="30">
        <v>0</v>
      </c>
      <c r="P282" s="29">
        <v>0</v>
      </c>
    </row>
    <row r="283" spans="1:16">
      <c r="A283" s="44" t="s">
        <v>66</v>
      </c>
      <c r="B283" s="78" t="s">
        <v>291</v>
      </c>
      <c r="C283" s="46"/>
      <c r="D283" s="29">
        <v>4249</v>
      </c>
      <c r="E283" s="29">
        <v>4230</v>
      </c>
      <c r="F283" s="29">
        <v>3690</v>
      </c>
      <c r="G283" s="30">
        <v>3690</v>
      </c>
      <c r="H283" s="31">
        <v>19</v>
      </c>
      <c r="I283" s="29">
        <v>2436</v>
      </c>
      <c r="J283" s="30">
        <v>1254</v>
      </c>
      <c r="K283" s="31">
        <v>33</v>
      </c>
      <c r="L283" s="32">
        <v>2</v>
      </c>
      <c r="M283" s="29">
        <v>1254</v>
      </c>
      <c r="N283" s="30">
        <v>0</v>
      </c>
      <c r="O283" s="30">
        <v>0</v>
      </c>
      <c r="P283" s="29">
        <v>540</v>
      </c>
    </row>
    <row r="284" spans="1:16">
      <c r="A284" s="44" t="s">
        <v>66</v>
      </c>
      <c r="B284" s="78" t="s">
        <v>292</v>
      </c>
      <c r="C284" s="46"/>
      <c r="D284" s="29">
        <v>3400</v>
      </c>
      <c r="E284" s="29">
        <v>5587</v>
      </c>
      <c r="F284" s="29">
        <v>4896</v>
      </c>
      <c r="G284" s="30">
        <v>4896</v>
      </c>
      <c r="H284" s="31">
        <v>26</v>
      </c>
      <c r="I284" s="29">
        <v>3180</v>
      </c>
      <c r="J284" s="30">
        <v>1716</v>
      </c>
      <c r="K284" s="47">
        <v>33</v>
      </c>
      <c r="L284" s="48">
        <v>2</v>
      </c>
      <c r="M284" s="29">
        <v>1716</v>
      </c>
      <c r="N284" s="30">
        <v>0</v>
      </c>
      <c r="O284" s="30">
        <v>0</v>
      </c>
      <c r="P284" s="29">
        <v>691</v>
      </c>
    </row>
    <row r="285" spans="1:16">
      <c r="A285" s="44" t="s">
        <v>66</v>
      </c>
      <c r="B285" s="78" t="s">
        <v>293</v>
      </c>
      <c r="C285" s="46"/>
      <c r="D285" s="29">
        <v>2751</v>
      </c>
      <c r="E285" s="29">
        <v>2487</v>
      </c>
      <c r="F285" s="29">
        <v>2176</v>
      </c>
      <c r="G285" s="30">
        <v>2176</v>
      </c>
      <c r="H285" s="31">
        <v>11</v>
      </c>
      <c r="I285" s="29">
        <v>1450</v>
      </c>
      <c r="J285" s="30">
        <v>726</v>
      </c>
      <c r="K285" s="79">
        <v>33</v>
      </c>
      <c r="L285" s="80">
        <v>2</v>
      </c>
      <c r="M285" s="29">
        <v>726</v>
      </c>
      <c r="N285" s="30">
        <v>0</v>
      </c>
      <c r="O285" s="30">
        <v>0</v>
      </c>
      <c r="P285" s="29">
        <v>311</v>
      </c>
    </row>
    <row r="286" spans="1:16">
      <c r="A286" s="29" t="s">
        <v>74</v>
      </c>
      <c r="B286" s="43" t="s">
        <v>125</v>
      </c>
      <c r="C286" s="29"/>
      <c r="D286" s="30">
        <v>6414</v>
      </c>
      <c r="E286" s="30">
        <v>7783</v>
      </c>
      <c r="F286" s="30">
        <v>7481</v>
      </c>
      <c r="G286" s="30">
        <v>7481</v>
      </c>
      <c r="H286" s="30">
        <v>0</v>
      </c>
      <c r="I286" s="30">
        <v>0</v>
      </c>
      <c r="J286" s="30">
        <v>7481</v>
      </c>
      <c r="K286" s="30">
        <v>0</v>
      </c>
      <c r="L286" s="30">
        <v>0</v>
      </c>
      <c r="M286" s="30">
        <v>0</v>
      </c>
      <c r="N286" s="30">
        <v>7481</v>
      </c>
      <c r="O286" s="30">
        <v>0</v>
      </c>
      <c r="P286" s="30">
        <v>302</v>
      </c>
    </row>
    <row r="287" spans="1:16">
      <c r="A287" s="29"/>
      <c r="B287" s="45" t="s">
        <v>90</v>
      </c>
      <c r="C287" s="29"/>
      <c r="D287" s="30"/>
      <c r="E287" s="30"/>
      <c r="F287" s="30"/>
      <c r="G287" s="30"/>
      <c r="H287" s="30"/>
      <c r="I287" s="30"/>
      <c r="J287" s="30"/>
      <c r="K287" s="30"/>
      <c r="L287" s="30"/>
      <c r="M287" s="30"/>
      <c r="N287" s="30"/>
      <c r="O287" s="30"/>
      <c r="P287" s="30"/>
    </row>
    <row r="288" spans="1:16">
      <c r="A288" s="44" t="s">
        <v>66</v>
      </c>
      <c r="B288" s="53" t="s">
        <v>294</v>
      </c>
      <c r="C288" s="54"/>
      <c r="D288" s="29">
        <v>1950</v>
      </c>
      <c r="E288" s="29">
        <v>2150</v>
      </c>
      <c r="F288" s="29">
        <v>2150</v>
      </c>
      <c r="G288" s="30">
        <v>2150</v>
      </c>
      <c r="H288" s="31"/>
      <c r="I288" s="29"/>
      <c r="J288" s="30">
        <v>2150</v>
      </c>
      <c r="K288" s="31"/>
      <c r="L288" s="32"/>
      <c r="M288" s="29"/>
      <c r="N288" s="30">
        <v>2150</v>
      </c>
      <c r="O288" s="30">
        <v>0</v>
      </c>
      <c r="P288" s="29">
        <v>0</v>
      </c>
    </row>
    <row r="289" spans="1:16" ht="25.5">
      <c r="A289" s="44" t="s">
        <v>66</v>
      </c>
      <c r="B289" s="62" t="s">
        <v>295</v>
      </c>
      <c r="C289" s="81"/>
      <c r="D289" s="29">
        <v>706</v>
      </c>
      <c r="E289" s="29">
        <v>879</v>
      </c>
      <c r="F289" s="29">
        <v>879</v>
      </c>
      <c r="G289" s="30">
        <v>879</v>
      </c>
      <c r="H289" s="47"/>
      <c r="I289" s="30"/>
      <c r="J289" s="30">
        <v>879</v>
      </c>
      <c r="K289" s="47"/>
      <c r="L289" s="48"/>
      <c r="M289" s="30"/>
      <c r="N289" s="30">
        <v>879</v>
      </c>
      <c r="O289" s="30">
        <v>0</v>
      </c>
      <c r="P289" s="29">
        <v>0</v>
      </c>
    </row>
    <row r="290" spans="1:16">
      <c r="A290" s="44" t="s">
        <v>66</v>
      </c>
      <c r="B290" s="30" t="s">
        <v>78</v>
      </c>
      <c r="C290" s="29"/>
      <c r="D290" s="29">
        <v>159</v>
      </c>
      <c r="E290" s="29">
        <v>141</v>
      </c>
      <c r="F290" s="29">
        <v>141</v>
      </c>
      <c r="G290" s="30">
        <v>141</v>
      </c>
      <c r="H290" s="31"/>
      <c r="I290" s="29"/>
      <c r="J290" s="30">
        <v>141</v>
      </c>
      <c r="K290" s="31"/>
      <c r="L290" s="32"/>
      <c r="M290" s="29"/>
      <c r="N290" s="30">
        <v>141</v>
      </c>
      <c r="O290" s="30">
        <v>0</v>
      </c>
      <c r="P290" s="29">
        <v>0</v>
      </c>
    </row>
    <row r="291" spans="1:16" ht="38.25">
      <c r="A291" s="44" t="s">
        <v>66</v>
      </c>
      <c r="B291" s="62" t="s">
        <v>296</v>
      </c>
      <c r="C291" s="81"/>
      <c r="D291" s="29">
        <v>740</v>
      </c>
      <c r="E291" s="29">
        <v>761</v>
      </c>
      <c r="F291" s="29">
        <v>714</v>
      </c>
      <c r="G291" s="30">
        <v>714</v>
      </c>
      <c r="H291" s="47"/>
      <c r="I291" s="30"/>
      <c r="J291" s="30">
        <v>714</v>
      </c>
      <c r="K291" s="47"/>
      <c r="L291" s="48"/>
      <c r="M291" s="30"/>
      <c r="N291" s="30">
        <v>714</v>
      </c>
      <c r="O291" s="30"/>
      <c r="P291" s="29">
        <v>47</v>
      </c>
    </row>
    <row r="292" spans="1:16" ht="38.25">
      <c r="A292" s="26" t="s">
        <v>66</v>
      </c>
      <c r="B292" s="62" t="s">
        <v>297</v>
      </c>
      <c r="C292" s="46"/>
      <c r="D292" s="29"/>
      <c r="E292" s="29">
        <v>900</v>
      </c>
      <c r="F292" s="29">
        <v>900</v>
      </c>
      <c r="G292" s="30">
        <v>900</v>
      </c>
      <c r="H292" s="47"/>
      <c r="I292" s="30"/>
      <c r="J292" s="30">
        <v>900</v>
      </c>
      <c r="K292" s="47"/>
      <c r="L292" s="48"/>
      <c r="M292" s="30"/>
      <c r="N292" s="30">
        <v>900</v>
      </c>
      <c r="O292" s="30"/>
      <c r="P292" s="29"/>
    </row>
    <row r="293" spans="1:16">
      <c r="A293" s="26" t="s">
        <v>76</v>
      </c>
      <c r="B293" s="30" t="s">
        <v>298</v>
      </c>
      <c r="C293" s="37"/>
      <c r="D293" s="30">
        <v>4716</v>
      </c>
      <c r="E293" s="30">
        <v>4816</v>
      </c>
      <c r="F293" s="30">
        <v>4816</v>
      </c>
      <c r="G293" s="30">
        <v>4816</v>
      </c>
      <c r="H293" s="47"/>
      <c r="I293" s="30"/>
      <c r="J293" s="30">
        <v>4816</v>
      </c>
      <c r="K293" s="47"/>
      <c r="L293" s="48"/>
      <c r="M293" s="30"/>
      <c r="N293" s="30">
        <v>4816</v>
      </c>
      <c r="O293" s="30">
        <v>0</v>
      </c>
      <c r="P293" s="29">
        <v>0</v>
      </c>
    </row>
    <row r="294" spans="1:16">
      <c r="A294" s="37" t="s">
        <v>299</v>
      </c>
      <c r="B294" s="30" t="s">
        <v>300</v>
      </c>
      <c r="C294" s="37"/>
      <c r="D294" s="30">
        <v>1265</v>
      </c>
      <c r="E294" s="30">
        <v>1265</v>
      </c>
      <c r="F294" s="30">
        <v>1265</v>
      </c>
      <c r="G294" s="30">
        <v>1265</v>
      </c>
      <c r="H294" s="47"/>
      <c r="I294" s="30"/>
      <c r="J294" s="30">
        <v>1265</v>
      </c>
      <c r="K294" s="47"/>
      <c r="L294" s="48"/>
      <c r="M294" s="30"/>
      <c r="N294" s="30">
        <v>1265</v>
      </c>
      <c r="O294" s="30">
        <v>0</v>
      </c>
      <c r="P294" s="29">
        <v>0</v>
      </c>
    </row>
    <row r="295" spans="1:16">
      <c r="A295" s="22" t="s">
        <v>301</v>
      </c>
      <c r="B295" s="23" t="s">
        <v>302</v>
      </c>
      <c r="C295" s="22"/>
      <c r="D295" s="23">
        <v>11716</v>
      </c>
      <c r="E295" s="23">
        <v>11793</v>
      </c>
      <c r="F295" s="23">
        <v>11263</v>
      </c>
      <c r="G295" s="23">
        <v>3000</v>
      </c>
      <c r="H295" s="23">
        <v>30</v>
      </c>
      <c r="I295" s="23">
        <v>2292</v>
      </c>
      <c r="J295" s="23">
        <v>708</v>
      </c>
      <c r="K295" s="23"/>
      <c r="L295" s="23">
        <v>0</v>
      </c>
      <c r="M295" s="23">
        <v>690</v>
      </c>
      <c r="N295" s="23">
        <v>18</v>
      </c>
      <c r="O295" s="23">
        <v>8263</v>
      </c>
      <c r="P295" s="23">
        <v>530</v>
      </c>
    </row>
    <row r="296" spans="1:16">
      <c r="A296" s="44" t="s">
        <v>66</v>
      </c>
      <c r="B296" s="78" t="s">
        <v>303</v>
      </c>
      <c r="C296" s="37" t="s">
        <v>63</v>
      </c>
      <c r="D296" s="30">
        <v>3453</v>
      </c>
      <c r="E296" s="30">
        <v>3530</v>
      </c>
      <c r="F296" s="30">
        <v>3000</v>
      </c>
      <c r="G296" s="30">
        <v>3000</v>
      </c>
      <c r="H296" s="47">
        <v>30</v>
      </c>
      <c r="I296" s="30">
        <v>2292</v>
      </c>
      <c r="J296" s="30">
        <v>708</v>
      </c>
      <c r="K296" s="30">
        <v>23</v>
      </c>
      <c r="L296" s="48"/>
      <c r="M296" s="30">
        <v>690</v>
      </c>
      <c r="N296" s="30">
        <v>18</v>
      </c>
      <c r="O296" s="30">
        <v>0</v>
      </c>
      <c r="P296" s="29">
        <v>530</v>
      </c>
    </row>
    <row r="297" spans="1:16">
      <c r="A297" s="44"/>
      <c r="B297" s="78" t="s">
        <v>304</v>
      </c>
      <c r="C297" s="37"/>
      <c r="D297" s="30">
        <v>18</v>
      </c>
      <c r="E297" s="30">
        <v>18</v>
      </c>
      <c r="F297" s="30">
        <v>18</v>
      </c>
      <c r="G297" s="30">
        <v>18</v>
      </c>
      <c r="H297" s="47"/>
      <c r="I297" s="30"/>
      <c r="J297" s="30">
        <v>18</v>
      </c>
      <c r="K297" s="47"/>
      <c r="L297" s="48"/>
      <c r="M297" s="30"/>
      <c r="N297" s="30">
        <v>18</v>
      </c>
      <c r="O297" s="30"/>
      <c r="P297" s="29">
        <v>0</v>
      </c>
    </row>
    <row r="298" spans="1:16">
      <c r="A298" s="44" t="s">
        <v>66</v>
      </c>
      <c r="B298" s="30" t="s">
        <v>305</v>
      </c>
      <c r="C298" s="37" t="s">
        <v>236</v>
      </c>
      <c r="D298" s="30">
        <v>8263</v>
      </c>
      <c r="E298" s="30">
        <v>8263</v>
      </c>
      <c r="F298" s="30">
        <v>8263</v>
      </c>
      <c r="G298" s="30">
        <v>0</v>
      </c>
      <c r="H298" s="47"/>
      <c r="I298" s="30"/>
      <c r="J298" s="30">
        <v>0</v>
      </c>
      <c r="K298" s="47"/>
      <c r="L298" s="48"/>
      <c r="M298" s="30"/>
      <c r="N298" s="30">
        <v>0</v>
      </c>
      <c r="O298" s="30">
        <v>8263</v>
      </c>
      <c r="P298" s="29">
        <v>0</v>
      </c>
    </row>
    <row r="299" spans="1:16">
      <c r="A299" s="16" t="s">
        <v>306</v>
      </c>
      <c r="B299" s="23" t="s">
        <v>307</v>
      </c>
      <c r="C299" s="22" t="s">
        <v>83</v>
      </c>
      <c r="D299" s="23">
        <v>490</v>
      </c>
      <c r="E299" s="23">
        <v>200</v>
      </c>
      <c r="F299" s="23">
        <v>200</v>
      </c>
      <c r="G299" s="23">
        <v>0</v>
      </c>
      <c r="H299" s="55">
        <v>0</v>
      </c>
      <c r="I299" s="23">
        <v>0</v>
      </c>
      <c r="J299" s="23">
        <v>0</v>
      </c>
      <c r="K299" s="55">
        <v>0</v>
      </c>
      <c r="L299" s="55">
        <v>0</v>
      </c>
      <c r="M299" s="23">
        <v>0</v>
      </c>
      <c r="N299" s="23">
        <v>0</v>
      </c>
      <c r="O299" s="55">
        <v>200</v>
      </c>
      <c r="P299" s="29">
        <v>0</v>
      </c>
    </row>
    <row r="300" spans="1:16" ht="25.5">
      <c r="A300" s="44" t="s">
        <v>66</v>
      </c>
      <c r="B300" s="53" t="s">
        <v>308</v>
      </c>
      <c r="C300" s="37"/>
      <c r="D300" s="30">
        <v>490</v>
      </c>
      <c r="E300" s="30">
        <v>200</v>
      </c>
      <c r="F300" s="30">
        <v>200</v>
      </c>
      <c r="G300" s="30">
        <v>0</v>
      </c>
      <c r="H300" s="47"/>
      <c r="I300" s="30"/>
      <c r="J300" s="30">
        <v>0</v>
      </c>
      <c r="K300" s="47"/>
      <c r="L300" s="48"/>
      <c r="M300" s="30"/>
      <c r="N300" s="30"/>
      <c r="O300" s="30">
        <v>200</v>
      </c>
      <c r="P300" s="29">
        <v>0</v>
      </c>
    </row>
    <row r="301" spans="1:16">
      <c r="A301" s="20" t="s">
        <v>36</v>
      </c>
      <c r="B301" s="23" t="s">
        <v>309</v>
      </c>
      <c r="C301" s="18"/>
      <c r="D301" s="23">
        <v>19105</v>
      </c>
      <c r="E301" s="23">
        <v>19352</v>
      </c>
      <c r="F301" s="23">
        <v>18671</v>
      </c>
      <c r="G301" s="23">
        <v>5263</v>
      </c>
      <c r="H301" s="55">
        <v>41</v>
      </c>
      <c r="I301" s="23">
        <v>3617</v>
      </c>
      <c r="J301" s="23">
        <v>1646</v>
      </c>
      <c r="K301" s="55"/>
      <c r="L301" s="55"/>
      <c r="M301" s="23">
        <v>1557</v>
      </c>
      <c r="N301" s="23">
        <v>89</v>
      </c>
      <c r="O301" s="23">
        <v>13408</v>
      </c>
      <c r="P301" s="23">
        <v>681</v>
      </c>
    </row>
    <row r="302" spans="1:16">
      <c r="A302" s="22" t="s">
        <v>310</v>
      </c>
      <c r="B302" s="40" t="s">
        <v>62</v>
      </c>
      <c r="C302" s="22" t="s">
        <v>63</v>
      </c>
      <c r="D302" s="23">
        <v>4716</v>
      </c>
      <c r="E302" s="23">
        <v>4911</v>
      </c>
      <c r="F302" s="23">
        <v>4275</v>
      </c>
      <c r="G302" s="23">
        <v>4275</v>
      </c>
      <c r="H302" s="23">
        <v>30</v>
      </c>
      <c r="I302" s="23">
        <v>2882</v>
      </c>
      <c r="J302" s="23">
        <v>1393</v>
      </c>
      <c r="K302" s="23">
        <v>0</v>
      </c>
      <c r="L302" s="23">
        <v>0</v>
      </c>
      <c r="M302" s="23">
        <v>1304</v>
      </c>
      <c r="N302" s="23">
        <v>89</v>
      </c>
      <c r="O302" s="23">
        <v>0</v>
      </c>
      <c r="P302" s="23">
        <v>636</v>
      </c>
    </row>
    <row r="303" spans="1:16">
      <c r="A303" s="29" t="s">
        <v>64</v>
      </c>
      <c r="B303" s="43" t="s">
        <v>122</v>
      </c>
      <c r="C303" s="29"/>
      <c r="D303" s="30">
        <v>4597</v>
      </c>
      <c r="E303" s="30">
        <v>4717</v>
      </c>
      <c r="F303" s="30">
        <v>4081</v>
      </c>
      <c r="G303" s="30">
        <v>4081</v>
      </c>
      <c r="H303" s="47">
        <v>30</v>
      </c>
      <c r="I303" s="30">
        <v>2777</v>
      </c>
      <c r="J303" s="30">
        <v>1304</v>
      </c>
      <c r="K303" s="47"/>
      <c r="L303" s="47"/>
      <c r="M303" s="30">
        <v>1304</v>
      </c>
      <c r="N303" s="30">
        <v>0</v>
      </c>
      <c r="O303" s="30">
        <v>0</v>
      </c>
      <c r="P303" s="30">
        <v>636</v>
      </c>
    </row>
    <row r="304" spans="1:16">
      <c r="A304" s="26" t="s">
        <v>66</v>
      </c>
      <c r="B304" s="43" t="s">
        <v>311</v>
      </c>
      <c r="C304" s="29"/>
      <c r="D304" s="29">
        <v>3631</v>
      </c>
      <c r="E304" s="29">
        <v>3671</v>
      </c>
      <c r="F304" s="29">
        <v>3128</v>
      </c>
      <c r="G304" s="30">
        <v>3128</v>
      </c>
      <c r="H304" s="31">
        <v>22</v>
      </c>
      <c r="I304" s="29">
        <v>2112</v>
      </c>
      <c r="J304" s="30">
        <v>1016</v>
      </c>
      <c r="K304" s="31">
        <v>33</v>
      </c>
      <c r="L304" s="32">
        <v>1.4000000000000001</v>
      </c>
      <c r="M304" s="29">
        <v>1016</v>
      </c>
      <c r="N304" s="30">
        <v>0</v>
      </c>
      <c r="O304" s="30">
        <v>0</v>
      </c>
      <c r="P304" s="29">
        <v>543</v>
      </c>
    </row>
    <row r="305" spans="1:16">
      <c r="A305" s="26" t="s">
        <v>66</v>
      </c>
      <c r="B305" s="78" t="s">
        <v>312</v>
      </c>
      <c r="C305" s="46"/>
      <c r="D305" s="29">
        <v>966</v>
      </c>
      <c r="E305" s="29">
        <v>1046</v>
      </c>
      <c r="F305" s="29">
        <v>953</v>
      </c>
      <c r="G305" s="30">
        <v>953</v>
      </c>
      <c r="H305" s="31">
        <v>8</v>
      </c>
      <c r="I305" s="29">
        <v>665</v>
      </c>
      <c r="J305" s="30">
        <v>288</v>
      </c>
      <c r="K305" s="31">
        <v>36</v>
      </c>
      <c r="L305" s="32">
        <v>1</v>
      </c>
      <c r="M305" s="29">
        <v>288</v>
      </c>
      <c r="N305" s="30">
        <v>0</v>
      </c>
      <c r="O305" s="30">
        <v>0</v>
      </c>
      <c r="P305" s="29">
        <v>93</v>
      </c>
    </row>
    <row r="306" spans="1:16">
      <c r="A306" s="44" t="s">
        <v>74</v>
      </c>
      <c r="B306" s="43" t="s">
        <v>75</v>
      </c>
      <c r="C306" s="29"/>
      <c r="D306" s="30">
        <v>0</v>
      </c>
      <c r="E306" s="30">
        <v>105</v>
      </c>
      <c r="F306" s="30">
        <v>105</v>
      </c>
      <c r="G306" s="30">
        <v>105</v>
      </c>
      <c r="H306" s="30">
        <v>0</v>
      </c>
      <c r="I306" s="30">
        <v>105</v>
      </c>
      <c r="J306" s="30">
        <v>0</v>
      </c>
      <c r="K306" s="30">
        <v>0</v>
      </c>
      <c r="L306" s="30">
        <v>0</v>
      </c>
      <c r="M306" s="30">
        <v>0</v>
      </c>
      <c r="N306" s="30">
        <v>0</v>
      </c>
      <c r="O306" s="30">
        <v>0</v>
      </c>
      <c r="P306" s="30">
        <v>0</v>
      </c>
    </row>
    <row r="307" spans="1:16">
      <c r="A307" s="44" t="s">
        <v>66</v>
      </c>
      <c r="B307" s="43" t="s">
        <v>311</v>
      </c>
      <c r="C307" s="29"/>
      <c r="D307" s="29"/>
      <c r="E307" s="29">
        <v>105</v>
      </c>
      <c r="F307" s="29">
        <v>105</v>
      </c>
      <c r="G307" s="30">
        <v>105</v>
      </c>
      <c r="H307" s="31"/>
      <c r="I307" s="29">
        <v>105</v>
      </c>
      <c r="J307" s="30">
        <v>0</v>
      </c>
      <c r="K307" s="31"/>
      <c r="L307" s="32"/>
      <c r="M307" s="29"/>
      <c r="N307" s="30">
        <v>0</v>
      </c>
      <c r="O307" s="30">
        <v>0</v>
      </c>
      <c r="P307" s="29">
        <v>0</v>
      </c>
    </row>
    <row r="308" spans="1:16">
      <c r="A308" s="29" t="s">
        <v>76</v>
      </c>
      <c r="B308" s="43" t="s">
        <v>125</v>
      </c>
      <c r="C308" s="29"/>
      <c r="D308" s="30">
        <v>119</v>
      </c>
      <c r="E308" s="30">
        <v>89</v>
      </c>
      <c r="F308" s="30">
        <v>89</v>
      </c>
      <c r="G308" s="30">
        <v>89</v>
      </c>
      <c r="H308" s="30">
        <v>0</v>
      </c>
      <c r="I308" s="30">
        <v>0</v>
      </c>
      <c r="J308" s="30">
        <v>89</v>
      </c>
      <c r="K308" s="30">
        <v>0</v>
      </c>
      <c r="L308" s="30">
        <v>0</v>
      </c>
      <c r="M308" s="30">
        <v>0</v>
      </c>
      <c r="N308" s="30">
        <v>89</v>
      </c>
      <c r="O308" s="30">
        <v>0</v>
      </c>
      <c r="P308" s="30">
        <v>0</v>
      </c>
    </row>
    <row r="309" spans="1:16">
      <c r="A309" s="44" t="s">
        <v>66</v>
      </c>
      <c r="B309" s="30" t="s">
        <v>78</v>
      </c>
      <c r="C309" s="29"/>
      <c r="D309" s="29">
        <v>19</v>
      </c>
      <c r="E309" s="29">
        <v>19</v>
      </c>
      <c r="F309" s="29">
        <v>19</v>
      </c>
      <c r="G309" s="30">
        <v>19</v>
      </c>
      <c r="H309" s="31"/>
      <c r="I309" s="29"/>
      <c r="J309" s="30">
        <v>19</v>
      </c>
      <c r="K309" s="31"/>
      <c r="L309" s="32"/>
      <c r="M309" s="29"/>
      <c r="N309" s="30">
        <v>19</v>
      </c>
      <c r="O309" s="30">
        <v>0</v>
      </c>
      <c r="P309" s="29">
        <v>0</v>
      </c>
    </row>
    <row r="310" spans="1:16">
      <c r="A310" s="44" t="s">
        <v>66</v>
      </c>
      <c r="B310" s="30" t="s">
        <v>80</v>
      </c>
      <c r="C310" s="29"/>
      <c r="D310" s="29">
        <v>100</v>
      </c>
      <c r="E310" s="29">
        <v>70</v>
      </c>
      <c r="F310" s="29">
        <v>70</v>
      </c>
      <c r="G310" s="30">
        <v>70</v>
      </c>
      <c r="H310" s="31"/>
      <c r="I310" s="29"/>
      <c r="J310" s="30">
        <v>70</v>
      </c>
      <c r="K310" s="31"/>
      <c r="L310" s="32"/>
      <c r="M310" s="29"/>
      <c r="N310" s="30">
        <v>70</v>
      </c>
      <c r="O310" s="30"/>
      <c r="P310" s="29"/>
    </row>
    <row r="311" spans="1:16">
      <c r="A311" s="22" t="s">
        <v>313</v>
      </c>
      <c r="B311" s="23" t="s">
        <v>314</v>
      </c>
      <c r="C311" s="22" t="s">
        <v>315</v>
      </c>
      <c r="D311" s="23">
        <v>14389</v>
      </c>
      <c r="E311" s="23">
        <v>14441</v>
      </c>
      <c r="F311" s="23">
        <v>14396</v>
      </c>
      <c r="G311" s="23">
        <v>988</v>
      </c>
      <c r="H311" s="55">
        <v>11</v>
      </c>
      <c r="I311" s="23">
        <v>735</v>
      </c>
      <c r="J311" s="23">
        <v>253</v>
      </c>
      <c r="K311" s="55"/>
      <c r="L311" s="55"/>
      <c r="M311" s="23">
        <v>253</v>
      </c>
      <c r="N311" s="23">
        <v>0</v>
      </c>
      <c r="O311" s="23">
        <v>13408</v>
      </c>
      <c r="P311" s="23">
        <v>45</v>
      </c>
    </row>
    <row r="312" spans="1:16">
      <c r="A312" s="29" t="s">
        <v>64</v>
      </c>
      <c r="B312" s="30" t="s">
        <v>86</v>
      </c>
      <c r="C312" s="29"/>
      <c r="D312" s="30">
        <v>1026</v>
      </c>
      <c r="E312" s="30">
        <v>1033</v>
      </c>
      <c r="F312" s="30">
        <v>988</v>
      </c>
      <c r="G312" s="30">
        <v>988</v>
      </c>
      <c r="H312" s="30">
        <v>11</v>
      </c>
      <c r="I312" s="30">
        <v>735</v>
      </c>
      <c r="J312" s="30">
        <v>253</v>
      </c>
      <c r="K312" s="30"/>
      <c r="L312" s="30">
        <v>0</v>
      </c>
      <c r="M312" s="30">
        <v>253</v>
      </c>
      <c r="N312" s="30">
        <v>0</v>
      </c>
      <c r="O312" s="30">
        <v>0</v>
      </c>
      <c r="P312" s="30">
        <v>45</v>
      </c>
    </row>
    <row r="313" spans="1:16" ht="25.5">
      <c r="A313" s="26" t="s">
        <v>66</v>
      </c>
      <c r="B313" s="53" t="s">
        <v>316</v>
      </c>
      <c r="C313" s="54"/>
      <c r="D313" s="29">
        <v>1026</v>
      </c>
      <c r="E313" s="29">
        <v>1033</v>
      </c>
      <c r="F313" s="29">
        <v>988</v>
      </c>
      <c r="G313" s="30">
        <v>988</v>
      </c>
      <c r="H313" s="29">
        <v>11</v>
      </c>
      <c r="I313" s="29">
        <v>735</v>
      </c>
      <c r="J313" s="30">
        <v>253</v>
      </c>
      <c r="K313" s="30">
        <v>23</v>
      </c>
      <c r="L313" s="29"/>
      <c r="M313" s="29">
        <v>253</v>
      </c>
      <c r="N313" s="30">
        <v>0</v>
      </c>
      <c r="O313" s="30">
        <v>0</v>
      </c>
      <c r="P313" s="29">
        <v>45</v>
      </c>
    </row>
    <row r="314" spans="1:16">
      <c r="A314" s="29" t="s">
        <v>74</v>
      </c>
      <c r="B314" s="30" t="s">
        <v>89</v>
      </c>
      <c r="C314" s="29"/>
      <c r="D314" s="30">
        <v>13363</v>
      </c>
      <c r="E314" s="30">
        <v>13408</v>
      </c>
      <c r="F314" s="30">
        <v>13408</v>
      </c>
      <c r="G314" s="30">
        <v>0</v>
      </c>
      <c r="H314" s="47"/>
      <c r="I314" s="30"/>
      <c r="J314" s="30">
        <v>0</v>
      </c>
      <c r="K314" s="47"/>
      <c r="L314" s="48"/>
      <c r="M314" s="29"/>
      <c r="N314" s="30">
        <v>0</v>
      </c>
      <c r="O314" s="30">
        <v>13408</v>
      </c>
      <c r="P314" s="29">
        <v>0</v>
      </c>
    </row>
    <row r="315" spans="1:16">
      <c r="A315" s="20" t="s">
        <v>37</v>
      </c>
      <c r="B315" s="23" t="s">
        <v>317</v>
      </c>
      <c r="C315" s="18"/>
      <c r="D315" s="23">
        <v>10483</v>
      </c>
      <c r="E315" s="23">
        <v>11204</v>
      </c>
      <c r="F315" s="23">
        <v>10356</v>
      </c>
      <c r="G315" s="23">
        <v>8527</v>
      </c>
      <c r="H315" s="55">
        <v>50</v>
      </c>
      <c r="I315" s="23">
        <v>4010</v>
      </c>
      <c r="J315" s="23">
        <v>4517</v>
      </c>
      <c r="K315" s="55">
        <v>0</v>
      </c>
      <c r="L315" s="55">
        <v>0</v>
      </c>
      <c r="M315" s="23">
        <v>2440</v>
      </c>
      <c r="N315" s="23">
        <v>2077</v>
      </c>
      <c r="O315" s="55">
        <v>1829</v>
      </c>
      <c r="P315" s="23">
        <v>848</v>
      </c>
    </row>
    <row r="316" spans="1:16">
      <c r="A316" s="20" t="s">
        <v>318</v>
      </c>
      <c r="B316" s="40" t="s">
        <v>62</v>
      </c>
      <c r="C316" s="22" t="s">
        <v>63</v>
      </c>
      <c r="D316" s="23">
        <v>6433</v>
      </c>
      <c r="E316" s="23">
        <v>7336</v>
      </c>
      <c r="F316" s="23">
        <v>6744</v>
      </c>
      <c r="G316" s="23">
        <v>6744</v>
      </c>
      <c r="H316" s="55">
        <v>30</v>
      </c>
      <c r="I316" s="23">
        <v>2687</v>
      </c>
      <c r="J316" s="23">
        <v>4057</v>
      </c>
      <c r="K316" s="55"/>
      <c r="L316" s="55"/>
      <c r="M316" s="23">
        <v>1980</v>
      </c>
      <c r="N316" s="23">
        <v>2077</v>
      </c>
      <c r="O316" s="23">
        <v>0</v>
      </c>
      <c r="P316" s="23">
        <v>592</v>
      </c>
    </row>
    <row r="317" spans="1:16">
      <c r="A317" s="29" t="s">
        <v>64</v>
      </c>
      <c r="B317" s="43" t="s">
        <v>122</v>
      </c>
      <c r="C317" s="29"/>
      <c r="D317" s="29">
        <v>5274</v>
      </c>
      <c r="E317" s="29">
        <v>5259</v>
      </c>
      <c r="F317" s="29">
        <v>4667</v>
      </c>
      <c r="G317" s="30">
        <v>4667</v>
      </c>
      <c r="H317" s="47">
        <v>30</v>
      </c>
      <c r="I317" s="29">
        <v>2687</v>
      </c>
      <c r="J317" s="30">
        <v>1980</v>
      </c>
      <c r="K317" s="47">
        <v>33</v>
      </c>
      <c r="L317" s="48">
        <v>2</v>
      </c>
      <c r="M317" s="29">
        <v>1980</v>
      </c>
      <c r="N317" s="30">
        <v>0</v>
      </c>
      <c r="O317" s="30">
        <v>0</v>
      </c>
      <c r="P317" s="29">
        <v>592</v>
      </c>
    </row>
    <row r="318" spans="1:16">
      <c r="A318" s="44" t="s">
        <v>74</v>
      </c>
      <c r="B318" s="43" t="s">
        <v>125</v>
      </c>
      <c r="C318" s="29"/>
      <c r="D318" s="30">
        <v>1159</v>
      </c>
      <c r="E318" s="30">
        <v>2077</v>
      </c>
      <c r="F318" s="30">
        <v>2077</v>
      </c>
      <c r="G318" s="30">
        <v>2077</v>
      </c>
      <c r="H318" s="30">
        <v>0</v>
      </c>
      <c r="I318" s="30">
        <v>0</v>
      </c>
      <c r="J318" s="30">
        <v>2077</v>
      </c>
      <c r="K318" s="30">
        <v>0</v>
      </c>
      <c r="L318" s="30">
        <v>0</v>
      </c>
      <c r="M318" s="30">
        <v>0</v>
      </c>
      <c r="N318" s="30">
        <v>2077</v>
      </c>
      <c r="O318" s="30">
        <v>0</v>
      </c>
      <c r="P318" s="30">
        <v>0</v>
      </c>
    </row>
    <row r="319" spans="1:16">
      <c r="A319" s="26" t="s">
        <v>66</v>
      </c>
      <c r="B319" s="43" t="s">
        <v>319</v>
      </c>
      <c r="C319" s="29"/>
      <c r="D319" s="29">
        <v>180</v>
      </c>
      <c r="E319" s="29">
        <v>380</v>
      </c>
      <c r="F319" s="29">
        <v>380</v>
      </c>
      <c r="G319" s="30">
        <v>380</v>
      </c>
      <c r="H319" s="31"/>
      <c r="I319" s="29"/>
      <c r="J319" s="30">
        <v>380</v>
      </c>
      <c r="K319" s="31"/>
      <c r="L319" s="32"/>
      <c r="M319" s="29"/>
      <c r="N319" s="30">
        <v>380</v>
      </c>
      <c r="O319" s="30">
        <v>0</v>
      </c>
      <c r="P319" s="29">
        <v>0</v>
      </c>
    </row>
    <row r="320" spans="1:16">
      <c r="A320" s="26" t="s">
        <v>66</v>
      </c>
      <c r="B320" s="30" t="s">
        <v>78</v>
      </c>
      <c r="C320" s="29"/>
      <c r="D320" s="29">
        <v>19</v>
      </c>
      <c r="E320" s="29">
        <v>19</v>
      </c>
      <c r="F320" s="29">
        <v>19</v>
      </c>
      <c r="G320" s="30">
        <v>19</v>
      </c>
      <c r="H320" s="31"/>
      <c r="I320" s="29"/>
      <c r="J320" s="30">
        <v>19</v>
      </c>
      <c r="K320" s="31"/>
      <c r="L320" s="32"/>
      <c r="M320" s="29"/>
      <c r="N320" s="30">
        <v>19</v>
      </c>
      <c r="O320" s="30">
        <v>0</v>
      </c>
      <c r="P320" s="29">
        <v>0</v>
      </c>
    </row>
    <row r="321" spans="1:16" ht="25.5">
      <c r="A321" s="26" t="s">
        <v>66</v>
      </c>
      <c r="B321" s="64" t="s">
        <v>320</v>
      </c>
      <c r="C321" s="28"/>
      <c r="D321" s="29">
        <v>60</v>
      </c>
      <c r="E321" s="29">
        <v>70</v>
      </c>
      <c r="F321" s="29">
        <v>70</v>
      </c>
      <c r="G321" s="30">
        <v>70</v>
      </c>
      <c r="H321" s="31"/>
      <c r="I321" s="29"/>
      <c r="J321" s="30">
        <v>70</v>
      </c>
      <c r="K321" s="31"/>
      <c r="L321" s="32"/>
      <c r="M321" s="29"/>
      <c r="N321" s="30">
        <v>70</v>
      </c>
      <c r="O321" s="30">
        <v>0</v>
      </c>
      <c r="P321" s="29">
        <v>0</v>
      </c>
    </row>
    <row r="322" spans="1:16" ht="63.75">
      <c r="A322" s="26" t="s">
        <v>66</v>
      </c>
      <c r="B322" s="64" t="s">
        <v>321</v>
      </c>
      <c r="C322" s="28"/>
      <c r="D322" s="29">
        <v>700</v>
      </c>
      <c r="E322" s="29">
        <v>1608</v>
      </c>
      <c r="F322" s="29">
        <v>1608</v>
      </c>
      <c r="G322" s="29">
        <v>1608</v>
      </c>
      <c r="H322" s="29">
        <v>0</v>
      </c>
      <c r="I322" s="29">
        <v>0</v>
      </c>
      <c r="J322" s="29">
        <v>1608</v>
      </c>
      <c r="K322" s="29">
        <v>0</v>
      </c>
      <c r="L322" s="29">
        <v>0</v>
      </c>
      <c r="M322" s="29">
        <v>0</v>
      </c>
      <c r="N322" s="29">
        <v>1608</v>
      </c>
      <c r="O322" s="29"/>
      <c r="P322" s="29"/>
    </row>
    <row r="323" spans="1:16">
      <c r="A323" s="22" t="s">
        <v>322</v>
      </c>
      <c r="B323" s="82" t="s">
        <v>323</v>
      </c>
      <c r="C323" s="22" t="s">
        <v>236</v>
      </c>
      <c r="D323" s="23">
        <v>3100</v>
      </c>
      <c r="E323" s="23">
        <v>3108</v>
      </c>
      <c r="F323" s="23">
        <v>2852</v>
      </c>
      <c r="G323" s="23">
        <v>1783</v>
      </c>
      <c r="H323" s="55">
        <v>20</v>
      </c>
      <c r="I323" s="23">
        <v>1323</v>
      </c>
      <c r="J323" s="23">
        <v>460</v>
      </c>
      <c r="K323" s="55"/>
      <c r="L323" s="55"/>
      <c r="M323" s="23">
        <v>460</v>
      </c>
      <c r="N323" s="23">
        <v>0</v>
      </c>
      <c r="O323" s="23">
        <v>1069</v>
      </c>
      <c r="P323" s="23">
        <v>256</v>
      </c>
    </row>
    <row r="324" spans="1:16">
      <c r="A324" s="29" t="s">
        <v>64</v>
      </c>
      <c r="B324" s="30" t="s">
        <v>86</v>
      </c>
      <c r="C324" s="29"/>
      <c r="D324" s="30">
        <v>2035</v>
      </c>
      <c r="E324" s="30">
        <v>2039</v>
      </c>
      <c r="F324" s="30">
        <v>1783</v>
      </c>
      <c r="G324" s="30">
        <v>1783</v>
      </c>
      <c r="H324" s="47">
        <v>20</v>
      </c>
      <c r="I324" s="30">
        <v>1323</v>
      </c>
      <c r="J324" s="30">
        <v>460</v>
      </c>
      <c r="K324" s="47"/>
      <c r="L324" s="47"/>
      <c r="M324" s="30">
        <v>460</v>
      </c>
      <c r="N324" s="30">
        <v>0</v>
      </c>
      <c r="O324" s="30">
        <v>0</v>
      </c>
      <c r="P324" s="30">
        <v>256</v>
      </c>
    </row>
    <row r="325" spans="1:16">
      <c r="A325" s="26" t="s">
        <v>66</v>
      </c>
      <c r="B325" s="53" t="s">
        <v>324</v>
      </c>
      <c r="C325" s="54"/>
      <c r="D325" s="29">
        <v>2035</v>
      </c>
      <c r="E325" s="29">
        <v>2039</v>
      </c>
      <c r="F325" s="29">
        <v>1783</v>
      </c>
      <c r="G325" s="30">
        <v>1783</v>
      </c>
      <c r="H325" s="47">
        <v>20</v>
      </c>
      <c r="I325" s="29">
        <v>1323</v>
      </c>
      <c r="J325" s="30">
        <v>460</v>
      </c>
      <c r="K325" s="30">
        <v>23</v>
      </c>
      <c r="L325" s="48"/>
      <c r="M325" s="29">
        <v>460</v>
      </c>
      <c r="N325" s="30">
        <v>0</v>
      </c>
      <c r="O325" s="30">
        <v>0</v>
      </c>
      <c r="P325" s="29">
        <v>256</v>
      </c>
    </row>
    <row r="326" spans="1:16">
      <c r="A326" s="29" t="s">
        <v>74</v>
      </c>
      <c r="B326" s="53" t="s">
        <v>89</v>
      </c>
      <c r="C326" s="54"/>
      <c r="D326" s="30">
        <v>1065</v>
      </c>
      <c r="E326" s="30">
        <v>1069</v>
      </c>
      <c r="F326" s="30">
        <v>1069</v>
      </c>
      <c r="G326" s="30">
        <v>0</v>
      </c>
      <c r="H326" s="47"/>
      <c r="I326" s="30"/>
      <c r="J326" s="30">
        <v>0</v>
      </c>
      <c r="K326" s="47"/>
      <c r="L326" s="48"/>
      <c r="M326" s="29"/>
      <c r="N326" s="30"/>
      <c r="O326" s="30">
        <v>1069</v>
      </c>
      <c r="P326" s="29">
        <v>0</v>
      </c>
    </row>
    <row r="327" spans="1:16" ht="63.75">
      <c r="A327" s="29"/>
      <c r="B327" s="53" t="s">
        <v>325</v>
      </c>
      <c r="C327" s="54"/>
      <c r="D327" s="30"/>
      <c r="E327" s="30">
        <v>300</v>
      </c>
      <c r="F327" s="30">
        <v>300</v>
      </c>
      <c r="G327" s="30">
        <v>0</v>
      </c>
      <c r="H327" s="47"/>
      <c r="I327" s="30"/>
      <c r="J327" s="30">
        <v>0</v>
      </c>
      <c r="K327" s="47"/>
      <c r="L327" s="48"/>
      <c r="M327" s="29"/>
      <c r="N327" s="30"/>
      <c r="O327" s="30">
        <v>300</v>
      </c>
      <c r="P327" s="29"/>
    </row>
    <row r="328" spans="1:16">
      <c r="A328" s="29"/>
      <c r="B328" s="53" t="s">
        <v>326</v>
      </c>
      <c r="C328" s="54"/>
      <c r="D328" s="30"/>
      <c r="E328" s="30">
        <v>30</v>
      </c>
      <c r="F328" s="30">
        <v>30</v>
      </c>
      <c r="G328" s="30">
        <v>0</v>
      </c>
      <c r="H328" s="47"/>
      <c r="I328" s="30"/>
      <c r="J328" s="30">
        <v>0</v>
      </c>
      <c r="K328" s="47"/>
      <c r="L328" s="48"/>
      <c r="M328" s="29"/>
      <c r="N328" s="30"/>
      <c r="O328" s="30">
        <v>30</v>
      </c>
      <c r="P328" s="29"/>
    </row>
    <row r="329" spans="1:16">
      <c r="A329" s="18" t="s">
        <v>327</v>
      </c>
      <c r="B329" s="57" t="s">
        <v>307</v>
      </c>
      <c r="C329" s="52" t="s">
        <v>83</v>
      </c>
      <c r="D329" s="23">
        <v>950</v>
      </c>
      <c r="E329" s="23">
        <v>760</v>
      </c>
      <c r="F329" s="23">
        <v>760</v>
      </c>
      <c r="G329" s="23">
        <v>0</v>
      </c>
      <c r="H329" s="23">
        <v>0</v>
      </c>
      <c r="I329" s="23">
        <v>0</v>
      </c>
      <c r="J329" s="23">
        <v>0</v>
      </c>
      <c r="K329" s="23">
        <v>0</v>
      </c>
      <c r="L329" s="23">
        <v>0</v>
      </c>
      <c r="M329" s="23">
        <v>0</v>
      </c>
      <c r="N329" s="23">
        <v>0</v>
      </c>
      <c r="O329" s="23">
        <v>760</v>
      </c>
      <c r="P329" s="29">
        <v>0</v>
      </c>
    </row>
    <row r="330" spans="1:16">
      <c r="A330" s="29" t="s">
        <v>66</v>
      </c>
      <c r="B330" s="53" t="s">
        <v>328</v>
      </c>
      <c r="C330" s="54"/>
      <c r="D330" s="30">
        <v>460</v>
      </c>
      <c r="E330" s="30">
        <v>510</v>
      </c>
      <c r="F330" s="30">
        <v>510</v>
      </c>
      <c r="G330" s="30">
        <v>0</v>
      </c>
      <c r="H330" s="47"/>
      <c r="I330" s="30"/>
      <c r="J330" s="30">
        <v>0</v>
      </c>
      <c r="K330" s="47"/>
      <c r="L330" s="48"/>
      <c r="M330" s="29"/>
      <c r="N330" s="30">
        <v>0</v>
      </c>
      <c r="O330" s="30">
        <v>510</v>
      </c>
      <c r="P330" s="29">
        <v>0</v>
      </c>
    </row>
    <row r="331" spans="1:16">
      <c r="A331" s="29" t="s">
        <v>66</v>
      </c>
      <c r="B331" s="53" t="s">
        <v>329</v>
      </c>
      <c r="C331" s="54"/>
      <c r="D331" s="30">
        <v>390</v>
      </c>
      <c r="E331" s="30">
        <v>150</v>
      </c>
      <c r="F331" s="30">
        <v>150</v>
      </c>
      <c r="G331" s="30">
        <v>0</v>
      </c>
      <c r="H331" s="47"/>
      <c r="I331" s="30"/>
      <c r="J331" s="30">
        <v>0</v>
      </c>
      <c r="K331" s="47"/>
      <c r="L331" s="48"/>
      <c r="M331" s="29"/>
      <c r="N331" s="30">
        <v>0</v>
      </c>
      <c r="O331" s="30">
        <v>150</v>
      </c>
      <c r="P331" s="29">
        <v>0</v>
      </c>
    </row>
    <row r="332" spans="1:16">
      <c r="A332" s="29" t="s">
        <v>66</v>
      </c>
      <c r="B332" s="53" t="s">
        <v>330</v>
      </c>
      <c r="C332" s="54"/>
      <c r="D332" s="30">
        <v>100</v>
      </c>
      <c r="E332" s="30">
        <v>100</v>
      </c>
      <c r="F332" s="30">
        <v>100</v>
      </c>
      <c r="G332" s="30">
        <v>0</v>
      </c>
      <c r="H332" s="47"/>
      <c r="I332" s="30"/>
      <c r="J332" s="30"/>
      <c r="K332" s="47"/>
      <c r="L332" s="48"/>
      <c r="M332" s="29"/>
      <c r="N332" s="30"/>
      <c r="O332" s="30">
        <v>100</v>
      </c>
      <c r="P332" s="29">
        <v>0</v>
      </c>
    </row>
    <row r="333" spans="1:16">
      <c r="A333" s="20" t="s">
        <v>331</v>
      </c>
      <c r="B333" s="23" t="s">
        <v>332</v>
      </c>
      <c r="C333" s="18"/>
      <c r="D333" s="18">
        <v>8117</v>
      </c>
      <c r="E333" s="18">
        <v>12746</v>
      </c>
      <c r="F333" s="18">
        <v>12298</v>
      </c>
      <c r="G333" s="18">
        <v>3567</v>
      </c>
      <c r="H333" s="18">
        <v>26</v>
      </c>
      <c r="I333" s="18">
        <v>2338</v>
      </c>
      <c r="J333" s="18">
        <v>1229</v>
      </c>
      <c r="K333" s="18"/>
      <c r="L333" s="18"/>
      <c r="M333" s="18">
        <v>1138</v>
      </c>
      <c r="N333" s="18">
        <v>91</v>
      </c>
      <c r="O333" s="18">
        <v>8731</v>
      </c>
      <c r="P333" s="18">
        <v>448</v>
      </c>
    </row>
    <row r="334" spans="1:16">
      <c r="A334" s="20" t="s">
        <v>333</v>
      </c>
      <c r="B334" s="40" t="s">
        <v>62</v>
      </c>
      <c r="C334" s="22" t="s">
        <v>63</v>
      </c>
      <c r="D334" s="23">
        <v>3639</v>
      </c>
      <c r="E334" s="23">
        <v>3701</v>
      </c>
      <c r="F334" s="23">
        <v>3282</v>
      </c>
      <c r="G334" s="23">
        <v>3282</v>
      </c>
      <c r="H334" s="23">
        <v>23</v>
      </c>
      <c r="I334" s="23">
        <v>2128</v>
      </c>
      <c r="J334" s="23">
        <v>1154</v>
      </c>
      <c r="K334" s="23"/>
      <c r="L334" s="23"/>
      <c r="M334" s="23">
        <v>1063</v>
      </c>
      <c r="N334" s="23">
        <v>91</v>
      </c>
      <c r="O334" s="23">
        <v>0</v>
      </c>
      <c r="P334" s="23">
        <v>419</v>
      </c>
    </row>
    <row r="335" spans="1:16">
      <c r="A335" s="44" t="s">
        <v>64</v>
      </c>
      <c r="B335" s="43" t="s">
        <v>122</v>
      </c>
      <c r="C335" s="29"/>
      <c r="D335" s="30">
        <v>3548</v>
      </c>
      <c r="E335" s="30">
        <v>3505</v>
      </c>
      <c r="F335" s="30">
        <v>3086</v>
      </c>
      <c r="G335" s="30">
        <v>3086</v>
      </c>
      <c r="H335" s="47">
        <v>23</v>
      </c>
      <c r="I335" s="30">
        <v>2023</v>
      </c>
      <c r="J335" s="30">
        <v>1063</v>
      </c>
      <c r="K335" s="47">
        <v>33</v>
      </c>
      <c r="L335" s="48">
        <v>1.4000000000000001</v>
      </c>
      <c r="M335" s="30">
        <v>1063</v>
      </c>
      <c r="N335" s="30">
        <v>0</v>
      </c>
      <c r="O335" s="30">
        <v>0</v>
      </c>
      <c r="P335" s="29">
        <v>419</v>
      </c>
    </row>
    <row r="336" spans="1:16">
      <c r="A336" s="44" t="s">
        <v>74</v>
      </c>
      <c r="B336" s="43" t="s">
        <v>75</v>
      </c>
      <c r="C336" s="29"/>
      <c r="D336" s="29"/>
      <c r="E336" s="29">
        <v>105</v>
      </c>
      <c r="F336" s="29">
        <v>105</v>
      </c>
      <c r="G336" s="30">
        <v>105</v>
      </c>
      <c r="H336" s="31"/>
      <c r="I336" s="29">
        <v>105</v>
      </c>
      <c r="J336" s="30">
        <v>0</v>
      </c>
      <c r="K336" s="31"/>
      <c r="L336" s="32"/>
      <c r="M336" s="29"/>
      <c r="N336" s="30">
        <v>0</v>
      </c>
      <c r="O336" s="30">
        <v>0</v>
      </c>
      <c r="P336" s="29">
        <v>0</v>
      </c>
    </row>
    <row r="337" spans="1:16">
      <c r="A337" s="44" t="s">
        <v>76</v>
      </c>
      <c r="B337" s="43" t="s">
        <v>125</v>
      </c>
      <c r="C337" s="29"/>
      <c r="D337" s="30">
        <v>91</v>
      </c>
      <c r="E337" s="30">
        <v>91</v>
      </c>
      <c r="F337" s="30">
        <v>91</v>
      </c>
      <c r="G337" s="30">
        <v>91</v>
      </c>
      <c r="H337" s="30">
        <v>0</v>
      </c>
      <c r="I337" s="30">
        <v>0</v>
      </c>
      <c r="J337" s="30">
        <v>91</v>
      </c>
      <c r="K337" s="30">
        <v>0</v>
      </c>
      <c r="L337" s="30">
        <v>0</v>
      </c>
      <c r="M337" s="30">
        <v>0</v>
      </c>
      <c r="N337" s="30">
        <v>91</v>
      </c>
      <c r="O337" s="30">
        <v>0</v>
      </c>
      <c r="P337" s="30">
        <v>0</v>
      </c>
    </row>
    <row r="338" spans="1:16" ht="25.5">
      <c r="A338" s="26" t="s">
        <v>66</v>
      </c>
      <c r="B338" s="61" t="s">
        <v>334</v>
      </c>
      <c r="C338" s="29"/>
      <c r="D338" s="29">
        <v>74</v>
      </c>
      <c r="E338" s="29">
        <v>74</v>
      </c>
      <c r="F338" s="29">
        <v>74</v>
      </c>
      <c r="G338" s="30">
        <v>74</v>
      </c>
      <c r="H338" s="31"/>
      <c r="I338" s="29"/>
      <c r="J338" s="30">
        <v>74</v>
      </c>
      <c r="K338" s="31"/>
      <c r="L338" s="32"/>
      <c r="M338" s="29"/>
      <c r="N338" s="30">
        <v>74</v>
      </c>
      <c r="O338" s="30"/>
      <c r="P338" s="29">
        <v>0</v>
      </c>
    </row>
    <row r="339" spans="1:16">
      <c r="A339" s="26" t="s">
        <v>66</v>
      </c>
      <c r="B339" s="30" t="s">
        <v>78</v>
      </c>
      <c r="C339" s="29"/>
      <c r="D339" s="29">
        <v>17</v>
      </c>
      <c r="E339" s="29">
        <v>17</v>
      </c>
      <c r="F339" s="29">
        <v>17</v>
      </c>
      <c r="G339" s="30">
        <v>17</v>
      </c>
      <c r="H339" s="31"/>
      <c r="I339" s="29"/>
      <c r="J339" s="30">
        <v>17</v>
      </c>
      <c r="K339" s="31"/>
      <c r="L339" s="32"/>
      <c r="M339" s="29"/>
      <c r="N339" s="30">
        <v>17</v>
      </c>
      <c r="O339" s="30">
        <v>0</v>
      </c>
      <c r="P339" s="29">
        <v>0</v>
      </c>
    </row>
    <row r="340" spans="1:16">
      <c r="A340" s="22" t="s">
        <v>335</v>
      </c>
      <c r="B340" s="23" t="s">
        <v>307</v>
      </c>
      <c r="C340" s="22" t="s">
        <v>83</v>
      </c>
      <c r="D340" s="23">
        <v>4478</v>
      </c>
      <c r="E340" s="23">
        <v>9045</v>
      </c>
      <c r="F340" s="23">
        <v>9016</v>
      </c>
      <c r="G340" s="23">
        <v>285</v>
      </c>
      <c r="H340" s="23">
        <v>3</v>
      </c>
      <c r="I340" s="23">
        <v>210</v>
      </c>
      <c r="J340" s="23">
        <v>75</v>
      </c>
      <c r="K340" s="23"/>
      <c r="L340" s="23">
        <v>0</v>
      </c>
      <c r="M340" s="23">
        <v>75</v>
      </c>
      <c r="N340" s="23">
        <v>0</v>
      </c>
      <c r="O340" s="23">
        <v>8731</v>
      </c>
      <c r="P340" s="23">
        <v>29</v>
      </c>
    </row>
    <row r="341" spans="1:16">
      <c r="A341" s="44" t="s">
        <v>64</v>
      </c>
      <c r="B341" s="30" t="s">
        <v>86</v>
      </c>
      <c r="C341" s="29"/>
      <c r="D341" s="30">
        <v>310</v>
      </c>
      <c r="E341" s="30">
        <v>314</v>
      </c>
      <c r="F341" s="30">
        <v>285</v>
      </c>
      <c r="G341" s="30">
        <v>285</v>
      </c>
      <c r="H341" s="47">
        <v>3</v>
      </c>
      <c r="I341" s="30">
        <v>210</v>
      </c>
      <c r="J341" s="30">
        <v>75</v>
      </c>
      <c r="K341" s="47"/>
      <c r="L341" s="47">
        <v>0</v>
      </c>
      <c r="M341" s="30">
        <v>75</v>
      </c>
      <c r="N341" s="30">
        <v>0</v>
      </c>
      <c r="O341" s="30">
        <v>0</v>
      </c>
      <c r="P341" s="30">
        <v>29</v>
      </c>
    </row>
    <row r="342" spans="1:16">
      <c r="A342" s="29" t="s">
        <v>66</v>
      </c>
      <c r="B342" s="53" t="s">
        <v>336</v>
      </c>
      <c r="C342" s="54"/>
      <c r="D342" s="29">
        <v>310</v>
      </c>
      <c r="E342" s="29">
        <v>314</v>
      </c>
      <c r="F342" s="29">
        <v>285</v>
      </c>
      <c r="G342" s="30">
        <v>285</v>
      </c>
      <c r="H342" s="47">
        <v>3</v>
      </c>
      <c r="I342" s="29">
        <v>210</v>
      </c>
      <c r="J342" s="30">
        <v>75</v>
      </c>
      <c r="K342" s="30">
        <v>25</v>
      </c>
      <c r="L342" s="48"/>
      <c r="M342" s="29">
        <v>75</v>
      </c>
      <c r="N342" s="30">
        <v>0</v>
      </c>
      <c r="O342" s="30">
        <v>0</v>
      </c>
      <c r="P342" s="29">
        <v>29</v>
      </c>
    </row>
    <row r="343" spans="1:16">
      <c r="A343" s="44" t="s">
        <v>74</v>
      </c>
      <c r="B343" s="30" t="s">
        <v>105</v>
      </c>
      <c r="C343" s="37"/>
      <c r="D343" s="30">
        <v>4168</v>
      </c>
      <c r="E343" s="30">
        <v>8731</v>
      </c>
      <c r="F343" s="30">
        <v>8731</v>
      </c>
      <c r="G343" s="30"/>
      <c r="H343" s="30"/>
      <c r="I343" s="30"/>
      <c r="J343" s="30"/>
      <c r="K343" s="30"/>
      <c r="L343" s="30"/>
      <c r="M343" s="30"/>
      <c r="N343" s="30"/>
      <c r="O343" s="30">
        <v>8731</v>
      </c>
      <c r="P343" s="29"/>
    </row>
    <row r="344" spans="1:16">
      <c r="A344" s="44"/>
      <c r="B344" s="45" t="s">
        <v>90</v>
      </c>
      <c r="C344" s="37"/>
      <c r="D344" s="30"/>
      <c r="E344" s="30"/>
      <c r="F344" s="30"/>
      <c r="G344" s="30"/>
      <c r="H344" s="30"/>
      <c r="I344" s="30"/>
      <c r="J344" s="30"/>
      <c r="K344" s="30"/>
      <c r="L344" s="30"/>
      <c r="M344" s="30"/>
      <c r="N344" s="30"/>
      <c r="O344" s="30"/>
      <c r="P344" s="29"/>
    </row>
    <row r="345" spans="1:16" ht="38.25">
      <c r="A345" s="37" t="s">
        <v>66</v>
      </c>
      <c r="B345" s="53" t="s">
        <v>337</v>
      </c>
      <c r="C345" s="29"/>
      <c r="D345" s="30">
        <v>2630</v>
      </c>
      <c r="E345" s="30">
        <v>2480</v>
      </c>
      <c r="F345" s="30">
        <v>2480</v>
      </c>
      <c r="G345" s="30"/>
      <c r="H345" s="47"/>
      <c r="I345" s="30"/>
      <c r="J345" s="30"/>
      <c r="K345" s="47"/>
      <c r="L345" s="48"/>
      <c r="M345" s="29"/>
      <c r="N345" s="30"/>
      <c r="O345" s="30">
        <v>2480</v>
      </c>
      <c r="P345" s="29"/>
    </row>
    <row r="346" spans="1:16">
      <c r="A346" s="44" t="s">
        <v>66</v>
      </c>
      <c r="B346" s="59" t="s">
        <v>338</v>
      </c>
      <c r="C346" s="29"/>
      <c r="D346" s="30"/>
      <c r="E346" s="30">
        <v>1896</v>
      </c>
      <c r="F346" s="30">
        <v>1896</v>
      </c>
      <c r="G346" s="30"/>
      <c r="H346" s="47"/>
      <c r="I346" s="30"/>
      <c r="J346" s="30"/>
      <c r="K346" s="47"/>
      <c r="L346" s="48"/>
      <c r="M346" s="30"/>
      <c r="N346" s="30"/>
      <c r="O346" s="30">
        <v>1896</v>
      </c>
      <c r="P346" s="29"/>
    </row>
    <row r="347" spans="1:16">
      <c r="A347" s="44" t="s">
        <v>66</v>
      </c>
      <c r="B347" s="59" t="s">
        <v>339</v>
      </c>
      <c r="C347" s="29"/>
      <c r="D347" s="30"/>
      <c r="E347" s="30">
        <v>2217</v>
      </c>
      <c r="F347" s="30">
        <v>2217</v>
      </c>
      <c r="G347" s="30"/>
      <c r="H347" s="47"/>
      <c r="I347" s="30"/>
      <c r="J347" s="30"/>
      <c r="K347" s="47"/>
      <c r="L347" s="48"/>
      <c r="M347" s="30"/>
      <c r="N347" s="30"/>
      <c r="O347" s="30">
        <v>2217</v>
      </c>
      <c r="P347" s="29"/>
    </row>
    <row r="348" spans="1:16">
      <c r="A348" s="22" t="s">
        <v>340</v>
      </c>
      <c r="B348" s="23" t="s">
        <v>341</v>
      </c>
      <c r="C348" s="18"/>
      <c r="D348" s="18">
        <v>16569</v>
      </c>
      <c r="E348" s="18">
        <v>14895</v>
      </c>
      <c r="F348" s="18">
        <v>13420</v>
      </c>
      <c r="G348" s="18">
        <v>7300</v>
      </c>
      <c r="H348" s="18">
        <v>47</v>
      </c>
      <c r="I348" s="18">
        <v>4961</v>
      </c>
      <c r="J348" s="18">
        <v>2339</v>
      </c>
      <c r="K348" s="18"/>
      <c r="L348" s="18">
        <v>0</v>
      </c>
      <c r="M348" s="18">
        <v>1802</v>
      </c>
      <c r="N348" s="18">
        <v>537</v>
      </c>
      <c r="O348" s="18">
        <v>6120</v>
      </c>
      <c r="P348" s="18">
        <v>1475</v>
      </c>
    </row>
    <row r="349" spans="1:16">
      <c r="A349" s="20" t="s">
        <v>342</v>
      </c>
      <c r="B349" s="23" t="s">
        <v>62</v>
      </c>
      <c r="C349" s="22" t="s">
        <v>63</v>
      </c>
      <c r="D349" s="23">
        <v>9692</v>
      </c>
      <c r="E349" s="23">
        <v>7986</v>
      </c>
      <c r="F349" s="23">
        <v>6545</v>
      </c>
      <c r="G349" s="23">
        <v>6545</v>
      </c>
      <c r="H349" s="23">
        <v>41</v>
      </c>
      <c r="I349" s="23">
        <v>4356</v>
      </c>
      <c r="J349" s="23">
        <v>2189</v>
      </c>
      <c r="K349" s="23"/>
      <c r="L349" s="23"/>
      <c r="M349" s="23">
        <v>1652</v>
      </c>
      <c r="N349" s="23">
        <v>537</v>
      </c>
      <c r="O349" s="23">
        <v>0</v>
      </c>
      <c r="P349" s="23">
        <v>1441</v>
      </c>
    </row>
    <row r="350" spans="1:16">
      <c r="A350" s="44" t="s">
        <v>64</v>
      </c>
      <c r="B350" s="30" t="s">
        <v>122</v>
      </c>
      <c r="C350" s="29"/>
      <c r="D350" s="30">
        <v>9025</v>
      </c>
      <c r="E350" s="30">
        <v>7289</v>
      </c>
      <c r="F350" s="30">
        <v>5848</v>
      </c>
      <c r="G350" s="30">
        <v>5848</v>
      </c>
      <c r="H350" s="47">
        <v>41</v>
      </c>
      <c r="I350" s="30">
        <v>4196</v>
      </c>
      <c r="J350" s="30">
        <v>1652</v>
      </c>
      <c r="K350" s="47">
        <v>31</v>
      </c>
      <c r="L350" s="48">
        <v>1.3</v>
      </c>
      <c r="M350" s="30">
        <v>1652</v>
      </c>
      <c r="N350" s="30">
        <v>0</v>
      </c>
      <c r="O350" s="30">
        <v>0</v>
      </c>
      <c r="P350" s="29">
        <v>1441</v>
      </c>
    </row>
    <row r="351" spans="1:16">
      <c r="A351" s="44" t="s">
        <v>74</v>
      </c>
      <c r="B351" s="43" t="s">
        <v>75</v>
      </c>
      <c r="C351" s="29"/>
      <c r="D351" s="29"/>
      <c r="E351" s="29">
        <v>160</v>
      </c>
      <c r="F351" s="29">
        <v>160</v>
      </c>
      <c r="G351" s="30">
        <v>160</v>
      </c>
      <c r="H351" s="31"/>
      <c r="I351" s="29">
        <v>160</v>
      </c>
      <c r="J351" s="30">
        <v>0</v>
      </c>
      <c r="K351" s="31"/>
      <c r="L351" s="32"/>
      <c r="M351" s="29"/>
      <c r="N351" s="30">
        <v>0</v>
      </c>
      <c r="O351" s="30">
        <v>0</v>
      </c>
      <c r="P351" s="29">
        <v>0</v>
      </c>
    </row>
    <row r="352" spans="1:16">
      <c r="A352" s="44" t="s">
        <v>76</v>
      </c>
      <c r="B352" s="43" t="s">
        <v>125</v>
      </c>
      <c r="C352" s="29"/>
      <c r="D352" s="30">
        <v>667</v>
      </c>
      <c r="E352" s="30">
        <v>537</v>
      </c>
      <c r="F352" s="30">
        <v>537</v>
      </c>
      <c r="G352" s="30">
        <v>537</v>
      </c>
      <c r="H352" s="30">
        <v>0</v>
      </c>
      <c r="I352" s="30">
        <v>0</v>
      </c>
      <c r="J352" s="30">
        <v>537</v>
      </c>
      <c r="K352" s="30">
        <v>0</v>
      </c>
      <c r="L352" s="30">
        <v>0</v>
      </c>
      <c r="M352" s="30">
        <v>0</v>
      </c>
      <c r="N352" s="30">
        <v>537</v>
      </c>
      <c r="O352" s="30">
        <v>0</v>
      </c>
      <c r="P352" s="30">
        <v>0</v>
      </c>
    </row>
    <row r="353" spans="1:16">
      <c r="A353" s="44" t="s">
        <v>66</v>
      </c>
      <c r="B353" s="30" t="s">
        <v>78</v>
      </c>
      <c r="C353" s="29"/>
      <c r="D353" s="29">
        <v>17</v>
      </c>
      <c r="E353" s="29">
        <v>17</v>
      </c>
      <c r="F353" s="29">
        <v>17</v>
      </c>
      <c r="G353" s="30">
        <v>17</v>
      </c>
      <c r="H353" s="31"/>
      <c r="I353" s="29"/>
      <c r="J353" s="30">
        <v>17</v>
      </c>
      <c r="K353" s="31"/>
      <c r="L353" s="32"/>
      <c r="M353" s="29"/>
      <c r="N353" s="30">
        <v>17</v>
      </c>
      <c r="O353" s="30">
        <v>0</v>
      </c>
      <c r="P353" s="29">
        <v>0</v>
      </c>
    </row>
    <row r="354" spans="1:16">
      <c r="A354" s="44" t="s">
        <v>66</v>
      </c>
      <c r="B354" s="30" t="s">
        <v>343</v>
      </c>
      <c r="C354" s="29"/>
      <c r="D354" s="29">
        <v>250</v>
      </c>
      <c r="E354" s="29">
        <v>250</v>
      </c>
      <c r="F354" s="29">
        <v>250</v>
      </c>
      <c r="G354" s="30">
        <v>250</v>
      </c>
      <c r="H354" s="31"/>
      <c r="I354" s="29"/>
      <c r="J354" s="30">
        <v>250</v>
      </c>
      <c r="K354" s="31"/>
      <c r="L354" s="32"/>
      <c r="M354" s="29"/>
      <c r="N354" s="30">
        <v>250</v>
      </c>
      <c r="O354" s="30"/>
      <c r="P354" s="29">
        <v>0</v>
      </c>
    </row>
    <row r="355" spans="1:16">
      <c r="A355" s="44" t="s">
        <v>66</v>
      </c>
      <c r="B355" s="30" t="s">
        <v>80</v>
      </c>
      <c r="C355" s="29"/>
      <c r="D355" s="29">
        <v>400</v>
      </c>
      <c r="E355" s="29">
        <v>270</v>
      </c>
      <c r="F355" s="29">
        <v>270</v>
      </c>
      <c r="G355" s="30">
        <v>270</v>
      </c>
      <c r="H355" s="31"/>
      <c r="I355" s="29"/>
      <c r="J355" s="30">
        <v>270</v>
      </c>
      <c r="K355" s="31"/>
      <c r="L355" s="32"/>
      <c r="M355" s="29"/>
      <c r="N355" s="30">
        <v>270</v>
      </c>
      <c r="O355" s="30"/>
      <c r="P355" s="29"/>
    </row>
    <row r="356" spans="1:16">
      <c r="A356" s="20" t="s">
        <v>344</v>
      </c>
      <c r="B356" s="23" t="s">
        <v>137</v>
      </c>
      <c r="C356" s="22" t="s">
        <v>83</v>
      </c>
      <c r="D356" s="23">
        <v>3797</v>
      </c>
      <c r="E356" s="23">
        <v>3829</v>
      </c>
      <c r="F356" s="23">
        <v>3795</v>
      </c>
      <c r="G356" s="23">
        <v>755</v>
      </c>
      <c r="H356" s="55">
        <v>6</v>
      </c>
      <c r="I356" s="23">
        <v>605</v>
      </c>
      <c r="J356" s="23">
        <v>150</v>
      </c>
      <c r="K356" s="55"/>
      <c r="L356" s="55">
        <v>0</v>
      </c>
      <c r="M356" s="23">
        <v>150</v>
      </c>
      <c r="N356" s="23">
        <v>0</v>
      </c>
      <c r="O356" s="23">
        <v>3040</v>
      </c>
      <c r="P356" s="23">
        <v>34</v>
      </c>
    </row>
    <row r="357" spans="1:16">
      <c r="A357" s="44" t="s">
        <v>64</v>
      </c>
      <c r="B357" s="30" t="s">
        <v>86</v>
      </c>
      <c r="C357" s="29"/>
      <c r="D357" s="30">
        <v>757</v>
      </c>
      <c r="E357" s="30">
        <v>789</v>
      </c>
      <c r="F357" s="30">
        <v>755</v>
      </c>
      <c r="G357" s="30">
        <v>755</v>
      </c>
      <c r="H357" s="30">
        <v>6</v>
      </c>
      <c r="I357" s="30">
        <v>605</v>
      </c>
      <c r="J357" s="30">
        <v>150</v>
      </c>
      <c r="K357" s="30"/>
      <c r="L357" s="30">
        <v>0</v>
      </c>
      <c r="M357" s="30">
        <v>150</v>
      </c>
      <c r="N357" s="30">
        <v>0</v>
      </c>
      <c r="O357" s="30">
        <v>0</v>
      </c>
      <c r="P357" s="30">
        <v>34</v>
      </c>
    </row>
    <row r="358" spans="1:16">
      <c r="A358" s="37" t="s">
        <v>66</v>
      </c>
      <c r="B358" s="53" t="s">
        <v>345</v>
      </c>
      <c r="C358" s="54"/>
      <c r="D358" s="29">
        <v>757</v>
      </c>
      <c r="E358" s="29">
        <v>789</v>
      </c>
      <c r="F358" s="29">
        <v>755</v>
      </c>
      <c r="G358" s="30">
        <v>755</v>
      </c>
      <c r="H358" s="31">
        <v>6</v>
      </c>
      <c r="I358" s="29">
        <v>605</v>
      </c>
      <c r="J358" s="30">
        <v>150</v>
      </c>
      <c r="K358" s="30">
        <v>25</v>
      </c>
      <c r="L358" s="32"/>
      <c r="M358" s="29">
        <v>150</v>
      </c>
      <c r="N358" s="30"/>
      <c r="O358" s="30"/>
      <c r="P358" s="29">
        <v>34</v>
      </c>
    </row>
    <row r="359" spans="1:16">
      <c r="A359" s="44" t="s">
        <v>74</v>
      </c>
      <c r="B359" s="83" t="s">
        <v>89</v>
      </c>
      <c r="C359" s="54"/>
      <c r="D359" s="30">
        <v>3040</v>
      </c>
      <c r="E359" s="30">
        <v>3040</v>
      </c>
      <c r="F359" s="30">
        <v>3040</v>
      </c>
      <c r="G359" s="30">
        <v>0</v>
      </c>
      <c r="H359" s="47"/>
      <c r="I359" s="30"/>
      <c r="J359" s="30">
        <v>0</v>
      </c>
      <c r="K359" s="47"/>
      <c r="L359" s="48"/>
      <c r="M359" s="29"/>
      <c r="N359" s="30">
        <v>0</v>
      </c>
      <c r="O359" s="30">
        <v>3040</v>
      </c>
      <c r="P359" s="29">
        <v>0</v>
      </c>
    </row>
    <row r="360" spans="1:16" ht="38.25">
      <c r="A360" s="20" t="s">
        <v>346</v>
      </c>
      <c r="B360" s="39" t="s">
        <v>347</v>
      </c>
      <c r="C360" s="22" t="s">
        <v>159</v>
      </c>
      <c r="D360" s="23">
        <v>1695</v>
      </c>
      <c r="E360" s="23">
        <v>1695</v>
      </c>
      <c r="F360" s="23">
        <v>1695</v>
      </c>
      <c r="G360" s="23">
        <v>0</v>
      </c>
      <c r="H360" s="55"/>
      <c r="I360" s="23"/>
      <c r="J360" s="23">
        <v>0</v>
      </c>
      <c r="K360" s="55"/>
      <c r="L360" s="56"/>
      <c r="M360" s="18"/>
      <c r="N360" s="23">
        <v>0</v>
      </c>
      <c r="O360" s="23">
        <v>1695</v>
      </c>
      <c r="P360" s="29">
        <v>0</v>
      </c>
    </row>
    <row r="361" spans="1:16" ht="38.25">
      <c r="A361" s="20" t="s">
        <v>348</v>
      </c>
      <c r="B361" s="39" t="s">
        <v>349</v>
      </c>
      <c r="C361" s="22" t="s">
        <v>83</v>
      </c>
      <c r="D361" s="23">
        <v>1385</v>
      </c>
      <c r="E361" s="23">
        <v>1385</v>
      </c>
      <c r="F361" s="23">
        <v>1385</v>
      </c>
      <c r="G361" s="23"/>
      <c r="H361" s="55"/>
      <c r="I361" s="23"/>
      <c r="J361" s="23"/>
      <c r="K361" s="55"/>
      <c r="L361" s="56"/>
      <c r="M361" s="18"/>
      <c r="N361" s="23"/>
      <c r="O361" s="23">
        <v>1385</v>
      </c>
      <c r="P361" s="18"/>
    </row>
    <row r="362" spans="1:16">
      <c r="A362" s="22" t="s">
        <v>350</v>
      </c>
      <c r="B362" s="23" t="s">
        <v>351</v>
      </c>
      <c r="C362" s="18"/>
      <c r="D362" s="23">
        <v>14372</v>
      </c>
      <c r="E362" s="23">
        <v>15315</v>
      </c>
      <c r="F362" s="23">
        <v>14059</v>
      </c>
      <c r="G362" s="23">
        <v>10776</v>
      </c>
      <c r="H362" s="23">
        <v>61</v>
      </c>
      <c r="I362" s="23">
        <v>5724</v>
      </c>
      <c r="J362" s="23">
        <v>5052</v>
      </c>
      <c r="K362" s="23">
        <v>0</v>
      </c>
      <c r="L362" s="23">
        <v>0</v>
      </c>
      <c r="M362" s="23">
        <v>2672</v>
      </c>
      <c r="N362" s="23">
        <v>2380</v>
      </c>
      <c r="O362" s="23">
        <v>3283</v>
      </c>
      <c r="P362" s="23">
        <v>1256</v>
      </c>
    </row>
    <row r="363" spans="1:16">
      <c r="A363" s="20" t="s">
        <v>352</v>
      </c>
      <c r="B363" s="23" t="s">
        <v>62</v>
      </c>
      <c r="C363" s="22" t="s">
        <v>63</v>
      </c>
      <c r="D363" s="18">
        <v>11539</v>
      </c>
      <c r="E363" s="18">
        <v>12032</v>
      </c>
      <c r="F363" s="18">
        <v>10776</v>
      </c>
      <c r="G363" s="18">
        <v>10776</v>
      </c>
      <c r="H363" s="18">
        <v>61</v>
      </c>
      <c r="I363" s="18">
        <v>5724</v>
      </c>
      <c r="J363" s="18">
        <v>5052</v>
      </c>
      <c r="K363" s="18">
        <v>0</v>
      </c>
      <c r="L363" s="18">
        <v>0</v>
      </c>
      <c r="M363" s="18">
        <v>2672</v>
      </c>
      <c r="N363" s="18">
        <v>2380</v>
      </c>
      <c r="O363" s="18">
        <v>0</v>
      </c>
      <c r="P363" s="18">
        <v>1256</v>
      </c>
    </row>
    <row r="364" spans="1:16">
      <c r="A364" s="44" t="s">
        <v>64</v>
      </c>
      <c r="B364" s="30" t="s">
        <v>122</v>
      </c>
      <c r="C364" s="29"/>
      <c r="D364" s="54">
        <v>9110</v>
      </c>
      <c r="E364" s="54">
        <v>9492</v>
      </c>
      <c r="F364" s="54">
        <v>8236</v>
      </c>
      <c r="G364" s="54">
        <v>8236</v>
      </c>
      <c r="H364" s="79">
        <v>61</v>
      </c>
      <c r="I364" s="54">
        <v>5564</v>
      </c>
      <c r="J364" s="54">
        <v>2672</v>
      </c>
      <c r="K364" s="79"/>
      <c r="L364" s="79"/>
      <c r="M364" s="54">
        <v>2672</v>
      </c>
      <c r="N364" s="54">
        <v>0</v>
      </c>
      <c r="O364" s="54">
        <v>0</v>
      </c>
      <c r="P364" s="54">
        <v>1256</v>
      </c>
    </row>
    <row r="365" spans="1:16">
      <c r="A365" s="26" t="s">
        <v>66</v>
      </c>
      <c r="B365" s="30" t="s">
        <v>353</v>
      </c>
      <c r="C365" s="29"/>
      <c r="D365" s="29">
        <v>5559</v>
      </c>
      <c r="E365" s="29">
        <v>5759</v>
      </c>
      <c r="F365" s="29">
        <v>5003</v>
      </c>
      <c r="G365" s="30">
        <v>5003</v>
      </c>
      <c r="H365" s="31">
        <v>35</v>
      </c>
      <c r="I365" s="29">
        <v>3267</v>
      </c>
      <c r="J365" s="30">
        <v>1736</v>
      </c>
      <c r="K365" s="31">
        <v>31</v>
      </c>
      <c r="L365" s="32">
        <v>1.6</v>
      </c>
      <c r="M365" s="29">
        <v>1736</v>
      </c>
      <c r="N365" s="30">
        <v>0</v>
      </c>
      <c r="O365" s="30">
        <v>0</v>
      </c>
      <c r="P365" s="29">
        <v>756</v>
      </c>
    </row>
    <row r="366" spans="1:16">
      <c r="A366" s="26" t="s">
        <v>66</v>
      </c>
      <c r="B366" s="43" t="s">
        <v>354</v>
      </c>
      <c r="C366" s="29"/>
      <c r="D366" s="29">
        <v>966</v>
      </c>
      <c r="E366" s="29">
        <v>1015</v>
      </c>
      <c r="F366" s="29">
        <v>872</v>
      </c>
      <c r="G366" s="30">
        <v>872</v>
      </c>
      <c r="H366" s="31">
        <v>7</v>
      </c>
      <c r="I366" s="29">
        <v>620</v>
      </c>
      <c r="J366" s="30">
        <v>252</v>
      </c>
      <c r="K366" s="31">
        <v>36</v>
      </c>
      <c r="L366" s="32">
        <v>1</v>
      </c>
      <c r="M366" s="29">
        <v>252</v>
      </c>
      <c r="N366" s="30">
        <v>0</v>
      </c>
      <c r="O366" s="30">
        <v>0</v>
      </c>
      <c r="P366" s="29">
        <v>143</v>
      </c>
    </row>
    <row r="367" spans="1:16">
      <c r="A367" s="26" t="s">
        <v>66</v>
      </c>
      <c r="B367" s="43" t="s">
        <v>355</v>
      </c>
      <c r="C367" s="29"/>
      <c r="D367" s="29">
        <v>1362</v>
      </c>
      <c r="E367" s="29">
        <v>1423</v>
      </c>
      <c r="F367" s="29">
        <v>1236</v>
      </c>
      <c r="G367" s="30">
        <v>1236</v>
      </c>
      <c r="H367" s="31">
        <v>10</v>
      </c>
      <c r="I367" s="29">
        <v>876</v>
      </c>
      <c r="J367" s="30">
        <v>360</v>
      </c>
      <c r="K367" s="31">
        <v>36</v>
      </c>
      <c r="L367" s="32">
        <v>1</v>
      </c>
      <c r="M367" s="29">
        <v>360</v>
      </c>
      <c r="N367" s="30">
        <v>0</v>
      </c>
      <c r="O367" s="30">
        <v>0</v>
      </c>
      <c r="P367" s="29">
        <v>187</v>
      </c>
    </row>
    <row r="368" spans="1:16">
      <c r="A368" s="26" t="s">
        <v>66</v>
      </c>
      <c r="B368" s="43" t="s">
        <v>356</v>
      </c>
      <c r="C368" s="29"/>
      <c r="D368" s="29">
        <v>1223</v>
      </c>
      <c r="E368" s="29">
        <v>1295</v>
      </c>
      <c r="F368" s="29">
        <v>1125</v>
      </c>
      <c r="G368" s="30">
        <v>1125</v>
      </c>
      <c r="H368" s="31">
        <v>9</v>
      </c>
      <c r="I368" s="29">
        <v>801</v>
      </c>
      <c r="J368" s="30">
        <v>324</v>
      </c>
      <c r="K368" s="31">
        <v>36</v>
      </c>
      <c r="L368" s="32">
        <v>1</v>
      </c>
      <c r="M368" s="29">
        <v>324</v>
      </c>
      <c r="N368" s="30">
        <v>0</v>
      </c>
      <c r="O368" s="30">
        <v>0</v>
      </c>
      <c r="P368" s="29">
        <v>170</v>
      </c>
    </row>
    <row r="369" spans="1:16">
      <c r="A369" s="44" t="s">
        <v>74</v>
      </c>
      <c r="B369" s="43" t="s">
        <v>75</v>
      </c>
      <c r="C369" s="29"/>
      <c r="D369" s="30">
        <v>0</v>
      </c>
      <c r="E369" s="30">
        <v>160</v>
      </c>
      <c r="F369" s="30">
        <v>160</v>
      </c>
      <c r="G369" s="30">
        <v>160</v>
      </c>
      <c r="H369" s="30">
        <v>0</v>
      </c>
      <c r="I369" s="30">
        <v>160</v>
      </c>
      <c r="J369" s="30">
        <v>0</v>
      </c>
      <c r="K369" s="30">
        <v>0</v>
      </c>
      <c r="L369" s="30">
        <v>0</v>
      </c>
      <c r="M369" s="30">
        <v>0</v>
      </c>
      <c r="N369" s="30">
        <v>0</v>
      </c>
      <c r="O369" s="30">
        <v>0</v>
      </c>
      <c r="P369" s="30">
        <v>0</v>
      </c>
    </row>
    <row r="370" spans="1:16">
      <c r="A370" s="44" t="s">
        <v>66</v>
      </c>
      <c r="B370" s="43" t="s">
        <v>353</v>
      </c>
      <c r="C370" s="29"/>
      <c r="D370" s="29"/>
      <c r="E370" s="29">
        <v>160</v>
      </c>
      <c r="F370" s="29">
        <v>160</v>
      </c>
      <c r="G370" s="30">
        <v>160</v>
      </c>
      <c r="H370" s="31"/>
      <c r="I370" s="29">
        <v>160</v>
      </c>
      <c r="J370" s="30">
        <v>0</v>
      </c>
      <c r="K370" s="31"/>
      <c r="L370" s="32"/>
      <c r="M370" s="29"/>
      <c r="N370" s="30">
        <v>0</v>
      </c>
      <c r="O370" s="30">
        <v>0</v>
      </c>
      <c r="P370" s="29">
        <v>0</v>
      </c>
    </row>
    <row r="371" spans="1:16">
      <c r="A371" s="44" t="s">
        <v>76</v>
      </c>
      <c r="B371" s="43" t="s">
        <v>125</v>
      </c>
      <c r="C371" s="29"/>
      <c r="D371" s="30">
        <v>2429</v>
      </c>
      <c r="E371" s="30">
        <v>2380</v>
      </c>
      <c r="F371" s="30">
        <v>2380</v>
      </c>
      <c r="G371" s="30">
        <v>2380</v>
      </c>
      <c r="H371" s="30">
        <v>0</v>
      </c>
      <c r="I371" s="30">
        <v>0</v>
      </c>
      <c r="J371" s="30">
        <v>2380</v>
      </c>
      <c r="K371" s="30">
        <v>0</v>
      </c>
      <c r="L371" s="30">
        <v>0</v>
      </c>
      <c r="M371" s="30">
        <v>0</v>
      </c>
      <c r="N371" s="30">
        <v>2380</v>
      </c>
      <c r="O371" s="30">
        <v>0</v>
      </c>
      <c r="P371" s="30">
        <v>0</v>
      </c>
    </row>
    <row r="372" spans="1:16">
      <c r="A372" s="26" t="s">
        <v>66</v>
      </c>
      <c r="B372" s="43" t="s">
        <v>357</v>
      </c>
      <c r="C372" s="29"/>
      <c r="D372" s="29">
        <v>350</v>
      </c>
      <c r="E372" s="29">
        <v>350</v>
      </c>
      <c r="F372" s="29">
        <v>350</v>
      </c>
      <c r="G372" s="30">
        <v>350</v>
      </c>
      <c r="H372" s="31"/>
      <c r="I372" s="29"/>
      <c r="J372" s="30">
        <v>350</v>
      </c>
      <c r="K372" s="31"/>
      <c r="L372" s="32"/>
      <c r="M372" s="29"/>
      <c r="N372" s="30">
        <v>350</v>
      </c>
      <c r="O372" s="30">
        <v>0</v>
      </c>
      <c r="P372" s="29">
        <v>0</v>
      </c>
    </row>
    <row r="373" spans="1:16">
      <c r="A373" s="26" t="s">
        <v>66</v>
      </c>
      <c r="B373" s="43" t="s">
        <v>358</v>
      </c>
      <c r="C373" s="29"/>
      <c r="D373" s="29">
        <v>100</v>
      </c>
      <c r="E373" s="29">
        <v>50</v>
      </c>
      <c r="F373" s="29">
        <v>50</v>
      </c>
      <c r="G373" s="30">
        <v>50</v>
      </c>
      <c r="H373" s="31"/>
      <c r="I373" s="29"/>
      <c r="J373" s="30">
        <v>50</v>
      </c>
      <c r="K373" s="31"/>
      <c r="L373" s="32"/>
      <c r="M373" s="29"/>
      <c r="N373" s="30">
        <v>50</v>
      </c>
      <c r="O373" s="30">
        <v>0</v>
      </c>
      <c r="P373" s="29">
        <v>0</v>
      </c>
    </row>
    <row r="374" spans="1:16">
      <c r="A374" s="26" t="s">
        <v>66</v>
      </c>
      <c r="B374" s="45" t="s">
        <v>78</v>
      </c>
      <c r="C374" s="46"/>
      <c r="D374" s="29">
        <v>17</v>
      </c>
      <c r="E374" s="29">
        <v>17</v>
      </c>
      <c r="F374" s="29">
        <v>17</v>
      </c>
      <c r="G374" s="30">
        <v>17</v>
      </c>
      <c r="H374" s="31"/>
      <c r="I374" s="29"/>
      <c r="J374" s="30">
        <v>17</v>
      </c>
      <c r="K374" s="31"/>
      <c r="L374" s="32"/>
      <c r="M374" s="29"/>
      <c r="N374" s="30">
        <v>17</v>
      </c>
      <c r="O374" s="30">
        <v>0</v>
      </c>
      <c r="P374" s="29">
        <v>0</v>
      </c>
    </row>
    <row r="375" spans="1:16">
      <c r="A375" s="26" t="s">
        <v>66</v>
      </c>
      <c r="B375" s="61" t="s">
        <v>359</v>
      </c>
      <c r="C375" s="54"/>
      <c r="D375" s="29">
        <v>100</v>
      </c>
      <c r="E375" s="29">
        <v>100</v>
      </c>
      <c r="F375" s="29">
        <v>100</v>
      </c>
      <c r="G375" s="30">
        <v>100</v>
      </c>
      <c r="H375" s="31"/>
      <c r="I375" s="29"/>
      <c r="J375" s="30">
        <v>100</v>
      </c>
      <c r="K375" s="31"/>
      <c r="L375" s="32"/>
      <c r="M375" s="29"/>
      <c r="N375" s="30">
        <v>100</v>
      </c>
      <c r="O375" s="30">
        <v>0</v>
      </c>
      <c r="P375" s="29">
        <v>0</v>
      </c>
    </row>
    <row r="376" spans="1:16" ht="38.25">
      <c r="A376" s="26" t="s">
        <v>66</v>
      </c>
      <c r="B376" s="50" t="s">
        <v>360</v>
      </c>
      <c r="C376" s="81"/>
      <c r="D376" s="29">
        <v>171</v>
      </c>
      <c r="E376" s="29">
        <v>171</v>
      </c>
      <c r="F376" s="29">
        <v>171</v>
      </c>
      <c r="G376" s="30">
        <v>171</v>
      </c>
      <c r="H376" s="31"/>
      <c r="I376" s="29"/>
      <c r="J376" s="30">
        <v>171</v>
      </c>
      <c r="K376" s="31"/>
      <c r="L376" s="32"/>
      <c r="M376" s="29"/>
      <c r="N376" s="30">
        <v>171</v>
      </c>
      <c r="O376" s="30">
        <v>0</v>
      </c>
      <c r="P376" s="29">
        <v>0</v>
      </c>
    </row>
    <row r="377" spans="1:16" ht="25.5">
      <c r="A377" s="26" t="s">
        <v>66</v>
      </c>
      <c r="B377" s="50" t="s">
        <v>361</v>
      </c>
      <c r="C377" s="81"/>
      <c r="D377" s="29">
        <v>30</v>
      </c>
      <c r="E377" s="29">
        <v>30</v>
      </c>
      <c r="F377" s="29">
        <v>30</v>
      </c>
      <c r="G377" s="30">
        <v>30</v>
      </c>
      <c r="H377" s="31"/>
      <c r="I377" s="29"/>
      <c r="J377" s="30">
        <v>30</v>
      </c>
      <c r="K377" s="31"/>
      <c r="L377" s="32"/>
      <c r="M377" s="29"/>
      <c r="N377" s="30">
        <v>30</v>
      </c>
      <c r="O377" s="30"/>
      <c r="P377" s="29">
        <v>0</v>
      </c>
    </row>
    <row r="378" spans="1:16">
      <c r="A378" s="44" t="s">
        <v>66</v>
      </c>
      <c r="B378" s="30" t="s">
        <v>80</v>
      </c>
      <c r="C378" s="29"/>
      <c r="D378" s="29">
        <v>200</v>
      </c>
      <c r="E378" s="29">
        <v>200</v>
      </c>
      <c r="F378" s="29">
        <v>200</v>
      </c>
      <c r="G378" s="30">
        <v>200</v>
      </c>
      <c r="H378" s="31"/>
      <c r="I378" s="29"/>
      <c r="J378" s="30">
        <v>200</v>
      </c>
      <c r="K378" s="31"/>
      <c r="L378" s="32"/>
      <c r="M378" s="29"/>
      <c r="N378" s="30">
        <v>200</v>
      </c>
      <c r="O378" s="30"/>
      <c r="P378" s="29"/>
    </row>
    <row r="379" spans="1:16" ht="38.25">
      <c r="A379" s="26" t="s">
        <v>66</v>
      </c>
      <c r="B379" s="50" t="s">
        <v>362</v>
      </c>
      <c r="C379" s="81"/>
      <c r="D379" s="29">
        <v>120</v>
      </c>
      <c r="E379" s="29">
        <v>120</v>
      </c>
      <c r="F379" s="29">
        <v>120</v>
      </c>
      <c r="G379" s="30">
        <v>120</v>
      </c>
      <c r="H379" s="31"/>
      <c r="I379" s="29"/>
      <c r="J379" s="30">
        <v>120</v>
      </c>
      <c r="K379" s="31"/>
      <c r="L379" s="32"/>
      <c r="M379" s="29"/>
      <c r="N379" s="30">
        <v>120</v>
      </c>
      <c r="O379" s="30"/>
      <c r="P379" s="29"/>
    </row>
    <row r="380" spans="1:16" ht="38.25">
      <c r="A380" s="26" t="s">
        <v>66</v>
      </c>
      <c r="B380" s="50" t="s">
        <v>363</v>
      </c>
      <c r="C380" s="81"/>
      <c r="D380" s="29">
        <v>100</v>
      </c>
      <c r="E380" s="29">
        <v>100</v>
      </c>
      <c r="F380" s="29">
        <v>100</v>
      </c>
      <c r="G380" s="30">
        <v>100</v>
      </c>
      <c r="H380" s="31"/>
      <c r="I380" s="29"/>
      <c r="J380" s="30">
        <v>100</v>
      </c>
      <c r="K380" s="31"/>
      <c r="L380" s="32"/>
      <c r="M380" s="29"/>
      <c r="N380" s="30">
        <v>100</v>
      </c>
      <c r="O380" s="30"/>
      <c r="P380" s="29"/>
    </row>
    <row r="381" spans="1:16">
      <c r="A381" s="44" t="s">
        <v>66</v>
      </c>
      <c r="B381" s="30" t="s">
        <v>364</v>
      </c>
      <c r="C381" s="29"/>
      <c r="D381" s="29"/>
      <c r="E381" s="29">
        <v>932</v>
      </c>
      <c r="F381" s="29">
        <v>932</v>
      </c>
      <c r="G381" s="30">
        <v>932</v>
      </c>
      <c r="H381" s="31"/>
      <c r="I381" s="29"/>
      <c r="J381" s="30">
        <v>932</v>
      </c>
      <c r="K381" s="31"/>
      <c r="L381" s="32"/>
      <c r="M381" s="29"/>
      <c r="N381" s="30">
        <v>932</v>
      </c>
      <c r="O381" s="30"/>
      <c r="P381" s="29"/>
    </row>
    <row r="382" spans="1:16">
      <c r="A382" s="44" t="s">
        <v>66</v>
      </c>
      <c r="B382" s="30" t="s">
        <v>365</v>
      </c>
      <c r="C382" s="29"/>
      <c r="D382" s="29"/>
      <c r="E382" s="29">
        <v>40</v>
      </c>
      <c r="F382" s="29">
        <v>40</v>
      </c>
      <c r="G382" s="30">
        <v>40</v>
      </c>
      <c r="H382" s="31"/>
      <c r="I382" s="29"/>
      <c r="J382" s="30">
        <v>40</v>
      </c>
      <c r="K382" s="31"/>
      <c r="L382" s="32"/>
      <c r="M382" s="29"/>
      <c r="N382" s="30">
        <v>40</v>
      </c>
      <c r="O382" s="30"/>
      <c r="P382" s="29"/>
    </row>
    <row r="383" spans="1:16" ht="25.5">
      <c r="A383" s="26" t="s">
        <v>66</v>
      </c>
      <c r="B383" s="50" t="s">
        <v>366</v>
      </c>
      <c r="C383" s="81"/>
      <c r="D383" s="29"/>
      <c r="E383" s="29">
        <v>70</v>
      </c>
      <c r="F383" s="29">
        <v>70</v>
      </c>
      <c r="G383" s="30">
        <v>70</v>
      </c>
      <c r="H383" s="31"/>
      <c r="I383" s="29"/>
      <c r="J383" s="30">
        <v>70</v>
      </c>
      <c r="K383" s="31"/>
      <c r="L383" s="32"/>
      <c r="M383" s="29"/>
      <c r="N383" s="30">
        <v>70</v>
      </c>
      <c r="O383" s="30"/>
      <c r="P383" s="29"/>
    </row>
    <row r="384" spans="1:16">
      <c r="A384" s="26" t="s">
        <v>66</v>
      </c>
      <c r="B384" s="50" t="s">
        <v>367</v>
      </c>
      <c r="C384" s="81"/>
      <c r="D384" s="29"/>
      <c r="E384" s="29">
        <v>200</v>
      </c>
      <c r="F384" s="29">
        <v>200</v>
      </c>
      <c r="G384" s="30">
        <v>200</v>
      </c>
      <c r="H384" s="31"/>
      <c r="I384" s="29"/>
      <c r="J384" s="30">
        <v>200</v>
      </c>
      <c r="K384" s="31"/>
      <c r="L384" s="32"/>
      <c r="M384" s="29"/>
      <c r="N384" s="30">
        <v>200</v>
      </c>
      <c r="O384" s="30">
        <v>0</v>
      </c>
      <c r="P384" s="29"/>
    </row>
    <row r="385" spans="1:16">
      <c r="A385" s="20" t="s">
        <v>368</v>
      </c>
      <c r="B385" s="23" t="s">
        <v>307</v>
      </c>
      <c r="C385" s="22" t="s">
        <v>83</v>
      </c>
      <c r="D385" s="23">
        <v>2833</v>
      </c>
      <c r="E385" s="23">
        <v>3283</v>
      </c>
      <c r="F385" s="23">
        <v>3283</v>
      </c>
      <c r="G385" s="23">
        <v>0</v>
      </c>
      <c r="H385" s="23">
        <v>0</v>
      </c>
      <c r="I385" s="23">
        <v>0</v>
      </c>
      <c r="J385" s="23">
        <v>0</v>
      </c>
      <c r="K385" s="23">
        <v>0</v>
      </c>
      <c r="L385" s="23">
        <v>0</v>
      </c>
      <c r="M385" s="23">
        <v>0</v>
      </c>
      <c r="N385" s="23">
        <v>0</v>
      </c>
      <c r="O385" s="23">
        <v>3283</v>
      </c>
      <c r="P385" s="29">
        <v>0</v>
      </c>
    </row>
    <row r="386" spans="1:16" ht="25.5">
      <c r="A386" s="26" t="s">
        <v>66</v>
      </c>
      <c r="B386" s="53" t="s">
        <v>369</v>
      </c>
      <c r="C386" s="37"/>
      <c r="D386" s="30">
        <v>1775</v>
      </c>
      <c r="E386" s="30">
        <v>2225</v>
      </c>
      <c r="F386" s="30">
        <v>2225</v>
      </c>
      <c r="G386" s="30"/>
      <c r="H386" s="47"/>
      <c r="I386" s="30"/>
      <c r="J386" s="30"/>
      <c r="K386" s="47"/>
      <c r="L386" s="48"/>
      <c r="M386" s="30"/>
      <c r="N386" s="30"/>
      <c r="O386" s="30">
        <v>2225</v>
      </c>
      <c r="P386" s="29">
        <v>0</v>
      </c>
    </row>
    <row r="387" spans="1:16" ht="25.5">
      <c r="A387" s="26"/>
      <c r="B387" s="53" t="s">
        <v>370</v>
      </c>
      <c r="C387" s="37"/>
      <c r="D387" s="30"/>
      <c r="E387" s="30">
        <v>450</v>
      </c>
      <c r="F387" s="30">
        <v>450</v>
      </c>
      <c r="G387" s="30"/>
      <c r="H387" s="47"/>
      <c r="I387" s="30"/>
      <c r="J387" s="30"/>
      <c r="K387" s="47"/>
      <c r="L387" s="48"/>
      <c r="M387" s="30"/>
      <c r="N387" s="30"/>
      <c r="O387" s="30">
        <v>450</v>
      </c>
      <c r="P387" s="29"/>
    </row>
    <row r="388" spans="1:16">
      <c r="A388" s="44" t="s">
        <v>66</v>
      </c>
      <c r="B388" s="50" t="s">
        <v>371</v>
      </c>
      <c r="C388" s="81"/>
      <c r="D388" s="29">
        <v>1058</v>
      </c>
      <c r="E388" s="29">
        <v>1058</v>
      </c>
      <c r="F388" s="29">
        <v>1058</v>
      </c>
      <c r="G388" s="30">
        <v>0</v>
      </c>
      <c r="H388" s="31"/>
      <c r="I388" s="29"/>
      <c r="J388" s="30">
        <v>0</v>
      </c>
      <c r="K388" s="31"/>
      <c r="L388" s="32"/>
      <c r="M388" s="29"/>
      <c r="N388" s="30">
        <v>0</v>
      </c>
      <c r="O388" s="30">
        <v>1058</v>
      </c>
      <c r="P388" s="29">
        <v>0</v>
      </c>
    </row>
    <row r="389" spans="1:16">
      <c r="A389" s="41" t="s">
        <v>45</v>
      </c>
      <c r="B389" s="23" t="s">
        <v>372</v>
      </c>
      <c r="C389" s="18"/>
      <c r="D389" s="23">
        <v>217247.3</v>
      </c>
      <c r="E389" s="23">
        <v>244489.9</v>
      </c>
      <c r="F389" s="23">
        <v>231211.5</v>
      </c>
      <c r="G389" s="23">
        <v>93282</v>
      </c>
      <c r="H389" s="23">
        <v>437</v>
      </c>
      <c r="I389" s="23">
        <v>45420</v>
      </c>
      <c r="J389" s="23">
        <v>47862</v>
      </c>
      <c r="K389" s="23">
        <v>0</v>
      </c>
      <c r="L389" s="23">
        <v>0</v>
      </c>
      <c r="M389" s="23">
        <v>20913</v>
      </c>
      <c r="N389" s="23">
        <v>26949</v>
      </c>
      <c r="O389" s="23">
        <v>137929.5</v>
      </c>
      <c r="P389" s="23">
        <v>13278.4</v>
      </c>
    </row>
    <row r="390" spans="1:16">
      <c r="A390" s="84" t="s">
        <v>26</v>
      </c>
      <c r="B390" s="23" t="s">
        <v>373</v>
      </c>
      <c r="C390" s="22" t="s">
        <v>83</v>
      </c>
      <c r="D390" s="23">
        <v>9192</v>
      </c>
      <c r="E390" s="23">
        <v>10250</v>
      </c>
      <c r="F390" s="23">
        <v>9069</v>
      </c>
      <c r="G390" s="23">
        <v>7603</v>
      </c>
      <c r="H390" s="23">
        <v>64</v>
      </c>
      <c r="I390" s="23">
        <v>6387</v>
      </c>
      <c r="J390" s="23">
        <v>1216</v>
      </c>
      <c r="K390" s="23"/>
      <c r="L390" s="23">
        <v>0</v>
      </c>
      <c r="M390" s="23">
        <v>1216</v>
      </c>
      <c r="N390" s="23">
        <v>0</v>
      </c>
      <c r="O390" s="23">
        <v>1466</v>
      </c>
      <c r="P390" s="23">
        <v>1181</v>
      </c>
    </row>
    <row r="391" spans="1:16">
      <c r="A391" s="29" t="s">
        <v>64</v>
      </c>
      <c r="B391" s="30" t="s">
        <v>374</v>
      </c>
      <c r="C391" s="29"/>
      <c r="D391" s="30">
        <v>8126</v>
      </c>
      <c r="E391" s="30">
        <v>8784</v>
      </c>
      <c r="F391" s="30">
        <v>7603</v>
      </c>
      <c r="G391" s="30">
        <v>7603</v>
      </c>
      <c r="H391" s="47">
        <v>64</v>
      </c>
      <c r="I391" s="30">
        <v>6387</v>
      </c>
      <c r="J391" s="30">
        <v>1216</v>
      </c>
      <c r="K391" s="47">
        <v>19</v>
      </c>
      <c r="L391" s="48"/>
      <c r="M391" s="29">
        <v>1216</v>
      </c>
      <c r="N391" s="30"/>
      <c r="O391" s="30"/>
      <c r="P391" s="29">
        <v>1181</v>
      </c>
    </row>
    <row r="392" spans="1:16">
      <c r="A392" s="29" t="s">
        <v>74</v>
      </c>
      <c r="B392" s="30" t="s">
        <v>96</v>
      </c>
      <c r="C392" s="29"/>
      <c r="D392" s="30">
        <v>1066</v>
      </c>
      <c r="E392" s="30">
        <v>1466</v>
      </c>
      <c r="F392" s="30">
        <v>1466</v>
      </c>
      <c r="G392" s="30">
        <v>0</v>
      </c>
      <c r="H392" s="47"/>
      <c r="I392" s="30"/>
      <c r="J392" s="30">
        <v>0</v>
      </c>
      <c r="K392" s="47"/>
      <c r="L392" s="48"/>
      <c r="M392" s="30"/>
      <c r="N392" s="30">
        <v>0</v>
      </c>
      <c r="O392" s="30">
        <v>1466</v>
      </c>
      <c r="P392" s="29">
        <v>0</v>
      </c>
    </row>
    <row r="393" spans="1:16">
      <c r="A393" s="22" t="s">
        <v>49</v>
      </c>
      <c r="B393" s="57" t="s">
        <v>375</v>
      </c>
      <c r="C393" s="22" t="s">
        <v>173</v>
      </c>
      <c r="D393" s="23">
        <v>24992.3</v>
      </c>
      <c r="E393" s="23">
        <v>32570</v>
      </c>
      <c r="F393" s="23">
        <v>29013</v>
      </c>
      <c r="G393" s="23">
        <v>0</v>
      </c>
      <c r="H393" s="23">
        <v>0</v>
      </c>
      <c r="I393" s="23">
        <v>0</v>
      </c>
      <c r="J393" s="23">
        <v>0</v>
      </c>
      <c r="K393" s="23">
        <v>0</v>
      </c>
      <c r="L393" s="23">
        <v>0</v>
      </c>
      <c r="M393" s="23">
        <v>0</v>
      </c>
      <c r="N393" s="23">
        <v>0</v>
      </c>
      <c r="O393" s="23">
        <v>29013</v>
      </c>
      <c r="P393" s="23">
        <v>3557</v>
      </c>
    </row>
    <row r="394" spans="1:16" ht="25.5">
      <c r="A394" s="37" t="s">
        <v>120</v>
      </c>
      <c r="B394" s="53" t="s">
        <v>376</v>
      </c>
      <c r="C394" s="37"/>
      <c r="D394" s="30">
        <v>23095.3</v>
      </c>
      <c r="E394" s="30">
        <v>29155</v>
      </c>
      <c r="F394" s="30">
        <v>25598</v>
      </c>
      <c r="G394" s="30"/>
      <c r="H394" s="30"/>
      <c r="I394" s="30"/>
      <c r="J394" s="30"/>
      <c r="K394" s="30"/>
      <c r="L394" s="30"/>
      <c r="M394" s="30"/>
      <c r="N394" s="30"/>
      <c r="O394" s="30">
        <v>25598</v>
      </c>
      <c r="P394" s="29">
        <v>3557</v>
      </c>
    </row>
    <row r="395" spans="1:16" ht="25.5">
      <c r="A395" s="37"/>
      <c r="B395" s="53" t="s">
        <v>377</v>
      </c>
      <c r="C395" s="37"/>
      <c r="D395" s="30">
        <v>653</v>
      </c>
      <c r="E395" s="30">
        <v>653</v>
      </c>
      <c r="F395" s="30">
        <v>653</v>
      </c>
      <c r="G395" s="30"/>
      <c r="H395" s="47"/>
      <c r="I395" s="30"/>
      <c r="J395" s="30"/>
      <c r="K395" s="47"/>
      <c r="L395" s="48"/>
      <c r="M395" s="30"/>
      <c r="N395" s="30"/>
      <c r="O395" s="30">
        <v>653</v>
      </c>
      <c r="P395" s="29">
        <v>0</v>
      </c>
    </row>
    <row r="396" spans="1:16">
      <c r="A396" s="85"/>
      <c r="B396" s="30" t="s">
        <v>378</v>
      </c>
      <c r="C396" s="37"/>
      <c r="D396" s="30">
        <v>19</v>
      </c>
      <c r="E396" s="30">
        <v>19</v>
      </c>
      <c r="F396" s="30">
        <v>19</v>
      </c>
      <c r="G396" s="30"/>
      <c r="H396" s="30"/>
      <c r="I396" s="30"/>
      <c r="J396" s="30"/>
      <c r="K396" s="30"/>
      <c r="L396" s="30"/>
      <c r="M396" s="30"/>
      <c r="N396" s="30"/>
      <c r="O396" s="30">
        <v>19</v>
      </c>
      <c r="P396" s="30">
        <v>0</v>
      </c>
    </row>
    <row r="397" spans="1:16">
      <c r="A397" s="85"/>
      <c r="B397" s="30" t="s">
        <v>379</v>
      </c>
      <c r="C397" s="37"/>
      <c r="D397" s="30"/>
      <c r="E397" s="30">
        <v>486</v>
      </c>
      <c r="F397" s="30">
        <v>486</v>
      </c>
      <c r="G397" s="30"/>
      <c r="H397" s="30"/>
      <c r="I397" s="30"/>
      <c r="J397" s="30"/>
      <c r="K397" s="30"/>
      <c r="L397" s="30"/>
      <c r="M397" s="30"/>
      <c r="N397" s="30"/>
      <c r="O397" s="30">
        <v>486</v>
      </c>
      <c r="P397" s="30"/>
    </row>
    <row r="398" spans="1:16">
      <c r="A398" s="85"/>
      <c r="B398" s="30" t="s">
        <v>380</v>
      </c>
      <c r="C398" s="37"/>
      <c r="D398" s="30"/>
      <c r="E398" s="30">
        <v>950</v>
      </c>
      <c r="F398" s="30">
        <v>950</v>
      </c>
      <c r="G398" s="30"/>
      <c r="H398" s="30"/>
      <c r="I398" s="30"/>
      <c r="J398" s="30"/>
      <c r="K398" s="30"/>
      <c r="L398" s="30"/>
      <c r="M398" s="30"/>
      <c r="N398" s="30"/>
      <c r="O398" s="30">
        <v>950</v>
      </c>
      <c r="P398" s="30"/>
    </row>
    <row r="399" spans="1:16">
      <c r="A399" s="85"/>
      <c r="B399" s="30" t="s">
        <v>381</v>
      </c>
      <c r="C399" s="37"/>
      <c r="D399" s="30"/>
      <c r="E399" s="30">
        <v>220</v>
      </c>
      <c r="F399" s="30">
        <v>220</v>
      </c>
      <c r="G399" s="30"/>
      <c r="H399" s="30"/>
      <c r="I399" s="30"/>
      <c r="J399" s="30"/>
      <c r="K399" s="30"/>
      <c r="L399" s="30"/>
      <c r="M399" s="30"/>
      <c r="N399" s="30"/>
      <c r="O399" s="30">
        <v>220</v>
      </c>
      <c r="P399" s="30"/>
    </row>
    <row r="400" spans="1:16" ht="25.5">
      <c r="A400" s="37" t="s">
        <v>126</v>
      </c>
      <c r="B400" s="53" t="s">
        <v>382</v>
      </c>
      <c r="C400" s="37"/>
      <c r="D400" s="30">
        <v>1897</v>
      </c>
      <c r="E400" s="30">
        <v>3415</v>
      </c>
      <c r="F400" s="30">
        <v>3415</v>
      </c>
      <c r="G400" s="30"/>
      <c r="H400" s="47"/>
      <c r="I400" s="30"/>
      <c r="J400" s="30"/>
      <c r="K400" s="47"/>
      <c r="L400" s="48"/>
      <c r="M400" s="30"/>
      <c r="N400" s="30"/>
      <c r="O400" s="30">
        <v>3415</v>
      </c>
      <c r="P400" s="29">
        <v>0</v>
      </c>
    </row>
    <row r="401" spans="1:16">
      <c r="A401" s="22" t="s">
        <v>51</v>
      </c>
      <c r="B401" s="23" t="s">
        <v>383</v>
      </c>
      <c r="C401" s="22" t="s">
        <v>173</v>
      </c>
      <c r="D401" s="23">
        <v>6000</v>
      </c>
      <c r="E401" s="23">
        <v>6493</v>
      </c>
      <c r="F401" s="23">
        <v>5592</v>
      </c>
      <c r="G401" s="30">
        <v>0</v>
      </c>
      <c r="H401" s="47"/>
      <c r="I401" s="30"/>
      <c r="J401" s="30">
        <v>0</v>
      </c>
      <c r="K401" s="47"/>
      <c r="L401" s="48"/>
      <c r="M401" s="30"/>
      <c r="N401" s="30">
        <v>0</v>
      </c>
      <c r="O401" s="23">
        <v>5592</v>
      </c>
      <c r="P401" s="18">
        <v>901</v>
      </c>
    </row>
    <row r="402" spans="1:16">
      <c r="A402" s="22"/>
      <c r="B402" s="30" t="s">
        <v>384</v>
      </c>
      <c r="C402" s="22"/>
      <c r="D402" s="23"/>
      <c r="E402" s="23"/>
      <c r="F402" s="23"/>
      <c r="G402" s="30"/>
      <c r="H402" s="47"/>
      <c r="I402" s="30"/>
      <c r="J402" s="30"/>
      <c r="K402" s="47"/>
      <c r="L402" s="48"/>
      <c r="M402" s="30"/>
      <c r="N402" s="30"/>
      <c r="O402" s="23"/>
      <c r="P402" s="18"/>
    </row>
    <row r="403" spans="1:16" ht="25.5">
      <c r="A403" s="37"/>
      <c r="B403" s="53" t="s">
        <v>385</v>
      </c>
      <c r="C403" s="37"/>
      <c r="D403" s="30"/>
      <c r="E403" s="30">
        <v>500</v>
      </c>
      <c r="F403" s="30">
        <v>500</v>
      </c>
      <c r="G403" s="30"/>
      <c r="H403" s="47"/>
      <c r="I403" s="30"/>
      <c r="J403" s="30"/>
      <c r="K403" s="47"/>
      <c r="L403" s="48"/>
      <c r="M403" s="30"/>
      <c r="N403" s="30"/>
      <c r="O403" s="30">
        <v>500</v>
      </c>
      <c r="P403" s="29"/>
    </row>
    <row r="404" spans="1:16">
      <c r="A404" s="37"/>
      <c r="B404" s="53" t="s">
        <v>386</v>
      </c>
      <c r="C404" s="37"/>
      <c r="D404" s="30">
        <v>16</v>
      </c>
      <c r="E404" s="30">
        <v>18</v>
      </c>
      <c r="F404" s="30">
        <v>18</v>
      </c>
      <c r="G404" s="30"/>
      <c r="H404" s="47"/>
      <c r="I404" s="30"/>
      <c r="J404" s="30"/>
      <c r="K404" s="47"/>
      <c r="L404" s="48"/>
      <c r="M404" s="30"/>
      <c r="N404" s="30"/>
      <c r="O404" s="30">
        <v>18</v>
      </c>
      <c r="P404" s="29">
        <v>0</v>
      </c>
    </row>
    <row r="405" spans="1:16">
      <c r="A405" s="37"/>
      <c r="B405" s="86" t="s">
        <v>387</v>
      </c>
      <c r="C405" s="37"/>
      <c r="D405" s="30"/>
      <c r="E405" s="30">
        <v>113</v>
      </c>
      <c r="F405" s="30">
        <v>113</v>
      </c>
      <c r="G405" s="30"/>
      <c r="H405" s="47"/>
      <c r="I405" s="30"/>
      <c r="J405" s="30"/>
      <c r="K405" s="47"/>
      <c r="L405" s="48"/>
      <c r="M405" s="30"/>
      <c r="N405" s="30"/>
      <c r="O405" s="30">
        <v>113</v>
      </c>
      <c r="P405" s="29"/>
    </row>
    <row r="406" spans="1:16">
      <c r="A406" s="22" t="s">
        <v>142</v>
      </c>
      <c r="B406" s="23" t="s">
        <v>388</v>
      </c>
      <c r="C406" s="22" t="s">
        <v>389</v>
      </c>
      <c r="D406" s="23">
        <v>15556</v>
      </c>
      <c r="E406" s="23">
        <v>16918</v>
      </c>
      <c r="F406" s="23">
        <v>16583</v>
      </c>
      <c r="G406" s="23">
        <v>0</v>
      </c>
      <c r="H406" s="55"/>
      <c r="I406" s="23"/>
      <c r="J406" s="23">
        <v>0</v>
      </c>
      <c r="K406" s="55"/>
      <c r="L406" s="56"/>
      <c r="M406" s="23"/>
      <c r="N406" s="23">
        <v>0</v>
      </c>
      <c r="O406" s="23">
        <v>16583</v>
      </c>
      <c r="P406" s="18">
        <v>335</v>
      </c>
    </row>
    <row r="407" spans="1:16">
      <c r="A407" s="37"/>
      <c r="B407" s="30" t="s">
        <v>384</v>
      </c>
      <c r="C407" s="37"/>
      <c r="D407" s="30"/>
      <c r="E407" s="30"/>
      <c r="F407" s="30"/>
      <c r="G407" s="30"/>
      <c r="H407" s="47"/>
      <c r="I407" s="30"/>
      <c r="J407" s="30"/>
      <c r="K407" s="47"/>
      <c r="L407" s="48"/>
      <c r="M407" s="30"/>
      <c r="N407" s="30"/>
      <c r="O407" s="30"/>
      <c r="P407" s="29"/>
    </row>
    <row r="408" spans="1:16" ht="25.5">
      <c r="A408" s="26" t="s">
        <v>66</v>
      </c>
      <c r="B408" s="61" t="s">
        <v>390</v>
      </c>
      <c r="C408" s="37"/>
      <c r="D408" s="30">
        <v>2300</v>
      </c>
      <c r="E408" s="30">
        <v>2300</v>
      </c>
      <c r="F408" s="30">
        <v>2300</v>
      </c>
      <c r="G408" s="30"/>
      <c r="H408" s="47"/>
      <c r="I408" s="30"/>
      <c r="J408" s="30"/>
      <c r="K408" s="47"/>
      <c r="L408" s="48"/>
      <c r="M408" s="30"/>
      <c r="N408" s="30"/>
      <c r="O408" s="30">
        <v>2300</v>
      </c>
      <c r="P408" s="29">
        <v>0</v>
      </c>
    </row>
    <row r="409" spans="1:16">
      <c r="A409" s="26" t="s">
        <v>66</v>
      </c>
      <c r="B409" s="30" t="s">
        <v>386</v>
      </c>
      <c r="C409" s="29"/>
      <c r="D409" s="29">
        <v>20</v>
      </c>
      <c r="E409" s="29">
        <v>20</v>
      </c>
      <c r="F409" s="29">
        <v>20</v>
      </c>
      <c r="G409" s="30"/>
      <c r="H409" s="31"/>
      <c r="I409" s="29"/>
      <c r="J409" s="30"/>
      <c r="K409" s="30"/>
      <c r="L409" s="32"/>
      <c r="M409" s="29"/>
      <c r="N409" s="30"/>
      <c r="O409" s="30">
        <v>20</v>
      </c>
      <c r="P409" s="29">
        <v>0</v>
      </c>
    </row>
    <row r="410" spans="1:16" ht="38.25">
      <c r="A410" s="26" t="s">
        <v>66</v>
      </c>
      <c r="B410" s="50" t="s">
        <v>391</v>
      </c>
      <c r="C410" s="46"/>
      <c r="D410" s="29"/>
      <c r="E410" s="29">
        <v>900</v>
      </c>
      <c r="F410" s="29">
        <v>900</v>
      </c>
      <c r="G410" s="30">
        <v>0</v>
      </c>
      <c r="H410" s="47"/>
      <c r="I410" s="30"/>
      <c r="J410" s="30">
        <v>0</v>
      </c>
      <c r="K410" s="47"/>
      <c r="L410" s="48"/>
      <c r="M410" s="29"/>
      <c r="N410" s="30">
        <v>0</v>
      </c>
      <c r="O410" s="30">
        <v>900</v>
      </c>
      <c r="P410" s="29"/>
    </row>
    <row r="411" spans="1:16" ht="51">
      <c r="A411" s="26" t="s">
        <v>66</v>
      </c>
      <c r="B411" s="50" t="s">
        <v>392</v>
      </c>
      <c r="C411" s="46"/>
      <c r="D411" s="29"/>
      <c r="E411" s="29">
        <v>500</v>
      </c>
      <c r="F411" s="29">
        <v>500</v>
      </c>
      <c r="G411" s="30">
        <v>0</v>
      </c>
      <c r="H411" s="47"/>
      <c r="I411" s="30"/>
      <c r="J411" s="30">
        <v>0</v>
      </c>
      <c r="K411" s="47"/>
      <c r="L411" s="48"/>
      <c r="M411" s="29"/>
      <c r="N411" s="30">
        <v>0</v>
      </c>
      <c r="O411" s="30">
        <v>500</v>
      </c>
      <c r="P411" s="29"/>
    </row>
    <row r="412" spans="1:16">
      <c r="A412" s="22" t="s">
        <v>30</v>
      </c>
      <c r="B412" s="23" t="s">
        <v>393</v>
      </c>
      <c r="C412" s="22" t="s">
        <v>205</v>
      </c>
      <c r="D412" s="23">
        <v>3987</v>
      </c>
      <c r="E412" s="23">
        <v>4814</v>
      </c>
      <c r="F412" s="23">
        <v>4672</v>
      </c>
      <c r="G412" s="23">
        <v>698</v>
      </c>
      <c r="H412" s="23">
        <v>5</v>
      </c>
      <c r="I412" s="23">
        <v>573</v>
      </c>
      <c r="J412" s="23">
        <v>125</v>
      </c>
      <c r="K412" s="23"/>
      <c r="L412" s="23">
        <v>0</v>
      </c>
      <c r="M412" s="23">
        <v>125</v>
      </c>
      <c r="N412" s="23">
        <v>0</v>
      </c>
      <c r="O412" s="23">
        <v>3974</v>
      </c>
      <c r="P412" s="23">
        <v>142</v>
      </c>
    </row>
    <row r="413" spans="1:16">
      <c r="A413" s="26" t="s">
        <v>64</v>
      </c>
      <c r="B413" s="30" t="s">
        <v>97</v>
      </c>
      <c r="C413" s="29"/>
      <c r="D413" s="29">
        <v>968</v>
      </c>
      <c r="E413" s="29">
        <v>840</v>
      </c>
      <c r="F413" s="29">
        <v>698</v>
      </c>
      <c r="G413" s="30">
        <v>698</v>
      </c>
      <c r="H413" s="31">
        <v>5</v>
      </c>
      <c r="I413" s="29">
        <v>573</v>
      </c>
      <c r="J413" s="30">
        <v>125</v>
      </c>
      <c r="K413" s="30">
        <v>25</v>
      </c>
      <c r="L413" s="32"/>
      <c r="M413" s="29">
        <v>125</v>
      </c>
      <c r="N413" s="30">
        <v>0</v>
      </c>
      <c r="O413" s="30">
        <v>0</v>
      </c>
      <c r="P413" s="29">
        <v>142</v>
      </c>
    </row>
    <row r="414" spans="1:16">
      <c r="A414" s="44" t="s">
        <v>74</v>
      </c>
      <c r="B414" s="30" t="s">
        <v>394</v>
      </c>
      <c r="C414" s="29"/>
      <c r="D414" s="30">
        <v>3019</v>
      </c>
      <c r="E414" s="30">
        <v>3974</v>
      </c>
      <c r="F414" s="30">
        <v>3974</v>
      </c>
      <c r="G414" s="30">
        <v>0</v>
      </c>
      <c r="H414" s="47"/>
      <c r="I414" s="30"/>
      <c r="J414" s="30">
        <v>0</v>
      </c>
      <c r="K414" s="47"/>
      <c r="L414" s="48"/>
      <c r="M414" s="30"/>
      <c r="N414" s="30">
        <v>0</v>
      </c>
      <c r="O414" s="30">
        <v>3974</v>
      </c>
      <c r="P414" s="29">
        <v>0</v>
      </c>
    </row>
    <row r="415" spans="1:16" ht="63.75">
      <c r="A415" s="44"/>
      <c r="B415" s="53" t="s">
        <v>395</v>
      </c>
      <c r="C415" s="29"/>
      <c r="D415" s="30">
        <v>3019</v>
      </c>
      <c r="E415" s="30">
        <v>3974</v>
      </c>
      <c r="F415" s="30">
        <v>3974</v>
      </c>
      <c r="G415" s="30">
        <v>0</v>
      </c>
      <c r="H415" s="47"/>
      <c r="I415" s="30"/>
      <c r="J415" s="30"/>
      <c r="K415" s="47"/>
      <c r="L415" s="48"/>
      <c r="M415" s="30"/>
      <c r="N415" s="30"/>
      <c r="O415" s="30">
        <v>3974</v>
      </c>
      <c r="P415" s="29">
        <v>0</v>
      </c>
    </row>
    <row r="416" spans="1:16">
      <c r="A416" s="22" t="s">
        <v>31</v>
      </c>
      <c r="B416" s="23" t="s">
        <v>396</v>
      </c>
      <c r="C416" s="18"/>
      <c r="D416" s="23">
        <v>6838</v>
      </c>
      <c r="E416" s="23">
        <v>5915</v>
      </c>
      <c r="F416" s="23">
        <v>5526</v>
      </c>
      <c r="G416" s="23">
        <v>2902</v>
      </c>
      <c r="H416" s="55">
        <v>18</v>
      </c>
      <c r="I416" s="23">
        <v>1891</v>
      </c>
      <c r="J416" s="23">
        <v>1011</v>
      </c>
      <c r="K416" s="55"/>
      <c r="L416" s="55"/>
      <c r="M416" s="23">
        <v>950</v>
      </c>
      <c r="N416" s="23">
        <v>61</v>
      </c>
      <c r="O416" s="23">
        <v>2624</v>
      </c>
      <c r="P416" s="23">
        <v>389</v>
      </c>
    </row>
    <row r="417" spans="1:16">
      <c r="A417" s="20" t="s">
        <v>170</v>
      </c>
      <c r="B417" s="23" t="s">
        <v>62</v>
      </c>
      <c r="C417" s="22" t="s">
        <v>63</v>
      </c>
      <c r="D417" s="18">
        <v>3792</v>
      </c>
      <c r="E417" s="18">
        <v>3291</v>
      </c>
      <c r="F417" s="18">
        <v>2902</v>
      </c>
      <c r="G417" s="18">
        <v>2902</v>
      </c>
      <c r="H417" s="18">
        <v>18</v>
      </c>
      <c r="I417" s="18">
        <v>1891</v>
      </c>
      <c r="J417" s="18">
        <v>1011</v>
      </c>
      <c r="K417" s="18"/>
      <c r="L417" s="18"/>
      <c r="M417" s="18">
        <v>950</v>
      </c>
      <c r="N417" s="18">
        <v>61</v>
      </c>
      <c r="O417" s="18">
        <v>0</v>
      </c>
      <c r="P417" s="18">
        <v>389</v>
      </c>
    </row>
    <row r="418" spans="1:16">
      <c r="A418" s="44" t="s">
        <v>64</v>
      </c>
      <c r="B418" s="43" t="s">
        <v>122</v>
      </c>
      <c r="C418" s="29"/>
      <c r="D418" s="29">
        <v>3086</v>
      </c>
      <c r="E418" s="29">
        <v>3125</v>
      </c>
      <c r="F418" s="29">
        <v>2736</v>
      </c>
      <c r="G418" s="30">
        <v>2736</v>
      </c>
      <c r="H418" s="31">
        <v>18</v>
      </c>
      <c r="I418" s="29">
        <v>1786</v>
      </c>
      <c r="J418" s="30">
        <v>950</v>
      </c>
      <c r="K418" s="31">
        <v>33</v>
      </c>
      <c r="L418" s="32">
        <v>1.6</v>
      </c>
      <c r="M418" s="29">
        <v>950</v>
      </c>
      <c r="N418" s="30">
        <v>0</v>
      </c>
      <c r="O418" s="30">
        <v>0</v>
      </c>
      <c r="P418" s="29">
        <v>389</v>
      </c>
    </row>
    <row r="419" spans="1:16">
      <c r="A419" s="44" t="s">
        <v>74</v>
      </c>
      <c r="B419" s="43" t="s">
        <v>75</v>
      </c>
      <c r="C419" s="29"/>
      <c r="D419" s="29"/>
      <c r="E419" s="29">
        <v>105</v>
      </c>
      <c r="F419" s="29">
        <v>105</v>
      </c>
      <c r="G419" s="30">
        <v>105</v>
      </c>
      <c r="H419" s="31"/>
      <c r="I419" s="29">
        <v>105</v>
      </c>
      <c r="J419" s="30">
        <v>0</v>
      </c>
      <c r="K419" s="31"/>
      <c r="L419" s="32"/>
      <c r="M419" s="29"/>
      <c r="N419" s="30">
        <v>0</v>
      </c>
      <c r="O419" s="30">
        <v>0</v>
      </c>
      <c r="P419" s="29">
        <v>0</v>
      </c>
    </row>
    <row r="420" spans="1:16">
      <c r="A420" s="44" t="s">
        <v>76</v>
      </c>
      <c r="B420" s="43" t="s">
        <v>125</v>
      </c>
      <c r="C420" s="29"/>
      <c r="D420" s="30">
        <v>706</v>
      </c>
      <c r="E420" s="30">
        <v>61</v>
      </c>
      <c r="F420" s="30">
        <v>61</v>
      </c>
      <c r="G420" s="30">
        <v>61</v>
      </c>
      <c r="H420" s="30">
        <v>0</v>
      </c>
      <c r="I420" s="30">
        <v>0</v>
      </c>
      <c r="J420" s="30">
        <v>61</v>
      </c>
      <c r="K420" s="30">
        <v>0</v>
      </c>
      <c r="L420" s="30">
        <v>0</v>
      </c>
      <c r="M420" s="30">
        <v>0</v>
      </c>
      <c r="N420" s="30">
        <v>61</v>
      </c>
      <c r="O420" s="30">
        <v>0</v>
      </c>
      <c r="P420" s="30">
        <v>0</v>
      </c>
    </row>
    <row r="421" spans="1:16">
      <c r="A421" s="69" t="s">
        <v>66</v>
      </c>
      <c r="B421" s="43" t="s">
        <v>397</v>
      </c>
      <c r="C421" s="29"/>
      <c r="D421" s="29">
        <v>40</v>
      </c>
      <c r="E421" s="29">
        <v>40</v>
      </c>
      <c r="F421" s="29">
        <v>40</v>
      </c>
      <c r="G421" s="30">
        <v>40</v>
      </c>
      <c r="H421" s="31"/>
      <c r="I421" s="29"/>
      <c r="J421" s="30">
        <v>40</v>
      </c>
      <c r="K421" s="31"/>
      <c r="L421" s="32"/>
      <c r="M421" s="29"/>
      <c r="N421" s="30">
        <v>40</v>
      </c>
      <c r="O421" s="30">
        <v>0</v>
      </c>
      <c r="P421" s="29">
        <v>0</v>
      </c>
    </row>
    <row r="422" spans="1:16">
      <c r="A422" s="69" t="s">
        <v>66</v>
      </c>
      <c r="B422" s="45" t="s">
        <v>78</v>
      </c>
      <c r="C422" s="46"/>
      <c r="D422" s="29">
        <v>21</v>
      </c>
      <c r="E422" s="29">
        <v>21</v>
      </c>
      <c r="F422" s="29">
        <v>21</v>
      </c>
      <c r="G422" s="30">
        <v>21</v>
      </c>
      <c r="H422" s="31"/>
      <c r="I422" s="29"/>
      <c r="J422" s="30">
        <v>21</v>
      </c>
      <c r="K422" s="31"/>
      <c r="L422" s="32"/>
      <c r="M422" s="29"/>
      <c r="N422" s="30">
        <v>21</v>
      </c>
      <c r="O422" s="30">
        <v>0</v>
      </c>
      <c r="P422" s="29">
        <v>0</v>
      </c>
    </row>
    <row r="423" spans="1:16">
      <c r="A423" s="20" t="s">
        <v>192</v>
      </c>
      <c r="B423" s="23" t="s">
        <v>307</v>
      </c>
      <c r="C423" s="22" t="s">
        <v>83</v>
      </c>
      <c r="D423" s="23">
        <v>3046</v>
      </c>
      <c r="E423" s="23">
        <v>2624</v>
      </c>
      <c r="F423" s="23">
        <v>2624</v>
      </c>
      <c r="G423" s="23">
        <v>0</v>
      </c>
      <c r="H423" s="55"/>
      <c r="I423" s="23"/>
      <c r="J423" s="23">
        <v>0</v>
      </c>
      <c r="K423" s="55"/>
      <c r="L423" s="56"/>
      <c r="M423" s="18"/>
      <c r="N423" s="23"/>
      <c r="O423" s="23">
        <v>2624</v>
      </c>
      <c r="P423" s="23"/>
    </row>
    <row r="424" spans="1:16">
      <c r="A424" s="26"/>
      <c r="B424" s="30" t="s">
        <v>384</v>
      </c>
      <c r="C424" s="37"/>
      <c r="D424" s="30"/>
      <c r="E424" s="30"/>
      <c r="F424" s="30"/>
      <c r="G424" s="30"/>
      <c r="H424" s="47"/>
      <c r="I424" s="30"/>
      <c r="J424" s="30"/>
      <c r="K424" s="47"/>
      <c r="L424" s="48"/>
      <c r="M424" s="29"/>
      <c r="N424" s="30"/>
      <c r="O424" s="30"/>
      <c r="P424" s="30"/>
    </row>
    <row r="425" spans="1:16">
      <c r="A425" s="44" t="s">
        <v>66</v>
      </c>
      <c r="B425" s="30" t="s">
        <v>398</v>
      </c>
      <c r="C425" s="29"/>
      <c r="D425" s="29">
        <v>220</v>
      </c>
      <c r="E425" s="29">
        <v>160</v>
      </c>
      <c r="F425" s="29">
        <v>160</v>
      </c>
      <c r="G425" s="30"/>
      <c r="H425" s="31"/>
      <c r="I425" s="29"/>
      <c r="J425" s="30"/>
      <c r="K425" s="31"/>
      <c r="L425" s="32"/>
      <c r="M425" s="29"/>
      <c r="N425" s="30"/>
      <c r="O425" s="30">
        <v>160</v>
      </c>
      <c r="P425" s="29">
        <v>0</v>
      </c>
    </row>
    <row r="426" spans="1:16" ht="25.5">
      <c r="A426" s="26" t="s">
        <v>66</v>
      </c>
      <c r="B426" s="53" t="s">
        <v>399</v>
      </c>
      <c r="C426" s="37"/>
      <c r="D426" s="30">
        <v>425</v>
      </c>
      <c r="E426" s="30">
        <v>355</v>
      </c>
      <c r="F426" s="30">
        <v>355</v>
      </c>
      <c r="G426" s="30">
        <v>0</v>
      </c>
      <c r="H426" s="47"/>
      <c r="I426" s="30"/>
      <c r="J426" s="30">
        <v>0</v>
      </c>
      <c r="K426" s="47"/>
      <c r="L426" s="48"/>
      <c r="M426" s="29"/>
      <c r="N426" s="30"/>
      <c r="O426" s="30">
        <v>355</v>
      </c>
      <c r="P426" s="29">
        <v>0</v>
      </c>
    </row>
    <row r="427" spans="1:16" ht="38.25">
      <c r="A427" s="44" t="s">
        <v>66</v>
      </c>
      <c r="B427" s="53" t="s">
        <v>400</v>
      </c>
      <c r="C427" s="29"/>
      <c r="D427" s="29"/>
      <c r="E427" s="30">
        <v>200</v>
      </c>
      <c r="F427" s="30">
        <v>200</v>
      </c>
      <c r="G427" s="30">
        <v>0</v>
      </c>
      <c r="H427" s="47"/>
      <c r="I427" s="30"/>
      <c r="J427" s="30">
        <v>0</v>
      </c>
      <c r="K427" s="47"/>
      <c r="L427" s="48"/>
      <c r="M427" s="29"/>
      <c r="N427" s="30"/>
      <c r="O427" s="30">
        <v>200</v>
      </c>
      <c r="P427" s="29"/>
    </row>
    <row r="428" spans="1:16">
      <c r="A428" s="22" t="s">
        <v>198</v>
      </c>
      <c r="B428" s="23" t="s">
        <v>401</v>
      </c>
      <c r="C428" s="18"/>
      <c r="D428" s="23">
        <v>8332</v>
      </c>
      <c r="E428" s="23">
        <v>8351</v>
      </c>
      <c r="F428" s="23">
        <v>8039</v>
      </c>
      <c r="G428" s="23">
        <v>6846</v>
      </c>
      <c r="H428" s="55">
        <v>19</v>
      </c>
      <c r="I428" s="23">
        <v>1813</v>
      </c>
      <c r="J428" s="23">
        <v>5033</v>
      </c>
      <c r="K428" s="55"/>
      <c r="L428" s="55"/>
      <c r="M428" s="23">
        <v>815</v>
      </c>
      <c r="N428" s="23">
        <v>4218</v>
      </c>
      <c r="O428" s="23">
        <v>1193</v>
      </c>
      <c r="P428" s="23">
        <v>312</v>
      </c>
    </row>
    <row r="429" spans="1:16">
      <c r="A429" s="20" t="s">
        <v>200</v>
      </c>
      <c r="B429" s="23" t="s">
        <v>121</v>
      </c>
      <c r="C429" s="22" t="s">
        <v>63</v>
      </c>
      <c r="D429" s="18">
        <v>2862</v>
      </c>
      <c r="E429" s="18">
        <v>2958</v>
      </c>
      <c r="F429" s="18">
        <v>2646</v>
      </c>
      <c r="G429" s="18">
        <v>2646</v>
      </c>
      <c r="H429" s="18">
        <v>19</v>
      </c>
      <c r="I429" s="18">
        <v>1813</v>
      </c>
      <c r="J429" s="18">
        <v>833</v>
      </c>
      <c r="K429" s="18"/>
      <c r="L429" s="18"/>
      <c r="M429" s="18">
        <v>815</v>
      </c>
      <c r="N429" s="18">
        <v>18</v>
      </c>
      <c r="O429" s="18">
        <v>0</v>
      </c>
      <c r="P429" s="18">
        <v>312</v>
      </c>
    </row>
    <row r="430" spans="1:16">
      <c r="A430" s="44" t="s">
        <v>64</v>
      </c>
      <c r="B430" s="43" t="s">
        <v>122</v>
      </c>
      <c r="C430" s="29"/>
      <c r="D430" s="29">
        <v>2844</v>
      </c>
      <c r="E430" s="29">
        <v>2835</v>
      </c>
      <c r="F430" s="29">
        <v>2523</v>
      </c>
      <c r="G430" s="30">
        <v>2523</v>
      </c>
      <c r="H430" s="31">
        <v>19</v>
      </c>
      <c r="I430" s="29">
        <v>1708</v>
      </c>
      <c r="J430" s="30">
        <v>815</v>
      </c>
      <c r="K430" s="31">
        <v>33</v>
      </c>
      <c r="L430" s="32">
        <v>1.3</v>
      </c>
      <c r="M430" s="29">
        <v>815</v>
      </c>
      <c r="N430" s="30">
        <v>0</v>
      </c>
      <c r="O430" s="30">
        <v>0</v>
      </c>
      <c r="P430" s="29">
        <v>312</v>
      </c>
    </row>
    <row r="431" spans="1:16">
      <c r="A431" s="44" t="s">
        <v>74</v>
      </c>
      <c r="B431" s="43" t="s">
        <v>75</v>
      </c>
      <c r="C431" s="29"/>
      <c r="D431" s="29"/>
      <c r="E431" s="29">
        <v>105</v>
      </c>
      <c r="F431" s="29">
        <v>105</v>
      </c>
      <c r="G431" s="30">
        <v>105</v>
      </c>
      <c r="H431" s="31"/>
      <c r="I431" s="29">
        <v>105</v>
      </c>
      <c r="J431" s="30">
        <v>0</v>
      </c>
      <c r="K431" s="31"/>
      <c r="L431" s="32"/>
      <c r="M431" s="29"/>
      <c r="N431" s="30">
        <v>0</v>
      </c>
      <c r="O431" s="30">
        <v>0</v>
      </c>
      <c r="P431" s="29">
        <v>0</v>
      </c>
    </row>
    <row r="432" spans="1:16">
      <c r="A432" s="44" t="s">
        <v>76</v>
      </c>
      <c r="B432" s="43" t="s">
        <v>125</v>
      </c>
      <c r="C432" s="29"/>
      <c r="D432" s="30">
        <v>18</v>
      </c>
      <c r="E432" s="30">
        <v>18</v>
      </c>
      <c r="F432" s="30">
        <v>18</v>
      </c>
      <c r="G432" s="30">
        <v>18</v>
      </c>
      <c r="H432" s="30">
        <v>0</v>
      </c>
      <c r="I432" s="30">
        <v>0</v>
      </c>
      <c r="J432" s="30">
        <v>18</v>
      </c>
      <c r="K432" s="30">
        <v>0</v>
      </c>
      <c r="L432" s="30">
        <v>0</v>
      </c>
      <c r="M432" s="30">
        <v>0</v>
      </c>
      <c r="N432" s="30">
        <v>18</v>
      </c>
      <c r="O432" s="30">
        <v>0</v>
      </c>
      <c r="P432" s="30">
        <v>0</v>
      </c>
    </row>
    <row r="433" spans="1:16">
      <c r="A433" s="44" t="s">
        <v>66</v>
      </c>
      <c r="B433" s="30" t="s">
        <v>78</v>
      </c>
      <c r="C433" s="29"/>
      <c r="D433" s="29">
        <v>18</v>
      </c>
      <c r="E433" s="29">
        <v>18</v>
      </c>
      <c r="F433" s="29">
        <v>18</v>
      </c>
      <c r="G433" s="30">
        <v>18</v>
      </c>
      <c r="H433" s="31"/>
      <c r="I433" s="29"/>
      <c r="J433" s="30">
        <v>18</v>
      </c>
      <c r="K433" s="31"/>
      <c r="L433" s="32"/>
      <c r="M433" s="29"/>
      <c r="N433" s="30">
        <v>18</v>
      </c>
      <c r="O433" s="30">
        <v>0</v>
      </c>
      <c r="P433" s="29">
        <v>0</v>
      </c>
    </row>
    <row r="434" spans="1:16">
      <c r="A434" s="20" t="s">
        <v>203</v>
      </c>
      <c r="B434" s="23" t="s">
        <v>307</v>
      </c>
      <c r="C434" s="22" t="s">
        <v>83</v>
      </c>
      <c r="D434" s="23">
        <v>1270</v>
      </c>
      <c r="E434" s="23">
        <v>1193</v>
      </c>
      <c r="F434" s="23">
        <v>1193</v>
      </c>
      <c r="G434" s="23">
        <v>0</v>
      </c>
      <c r="H434" s="23">
        <v>0</v>
      </c>
      <c r="I434" s="23">
        <v>0</v>
      </c>
      <c r="J434" s="23">
        <v>0</v>
      </c>
      <c r="K434" s="23">
        <v>0</v>
      </c>
      <c r="L434" s="23">
        <v>0</v>
      </c>
      <c r="M434" s="23">
        <v>0</v>
      </c>
      <c r="N434" s="23">
        <v>0</v>
      </c>
      <c r="O434" s="23">
        <v>1193</v>
      </c>
      <c r="P434" s="23">
        <v>0</v>
      </c>
    </row>
    <row r="435" spans="1:16">
      <c r="A435" s="26" t="s">
        <v>66</v>
      </c>
      <c r="B435" s="30" t="s">
        <v>402</v>
      </c>
      <c r="C435" s="37"/>
      <c r="D435" s="30">
        <v>1120</v>
      </c>
      <c r="E435" s="30">
        <v>1120</v>
      </c>
      <c r="F435" s="30">
        <v>1120</v>
      </c>
      <c r="G435" s="30">
        <v>0</v>
      </c>
      <c r="H435" s="47"/>
      <c r="I435" s="30"/>
      <c r="J435" s="30">
        <v>0</v>
      </c>
      <c r="K435" s="47"/>
      <c r="L435" s="48"/>
      <c r="M435" s="30"/>
      <c r="N435" s="30">
        <v>0</v>
      </c>
      <c r="O435" s="30">
        <v>1120</v>
      </c>
      <c r="P435" s="29">
        <v>0</v>
      </c>
    </row>
    <row r="436" spans="1:16">
      <c r="A436" s="26" t="s">
        <v>66</v>
      </c>
      <c r="B436" s="53" t="s">
        <v>403</v>
      </c>
      <c r="C436" s="37"/>
      <c r="D436" s="30">
        <v>73</v>
      </c>
      <c r="E436" s="30">
        <v>73</v>
      </c>
      <c r="F436" s="30">
        <v>73</v>
      </c>
      <c r="G436" s="30">
        <v>0</v>
      </c>
      <c r="H436" s="47"/>
      <c r="I436" s="30"/>
      <c r="J436" s="30">
        <v>0</v>
      </c>
      <c r="K436" s="47"/>
      <c r="L436" s="48"/>
      <c r="M436" s="30"/>
      <c r="N436" s="30">
        <v>0</v>
      </c>
      <c r="O436" s="30">
        <v>73</v>
      </c>
      <c r="P436" s="29">
        <v>0</v>
      </c>
    </row>
    <row r="437" spans="1:16">
      <c r="A437" s="20" t="s">
        <v>217</v>
      </c>
      <c r="B437" s="51" t="s">
        <v>404</v>
      </c>
      <c r="C437" s="22" t="s">
        <v>63</v>
      </c>
      <c r="D437" s="23">
        <v>4200</v>
      </c>
      <c r="E437" s="23">
        <v>4200</v>
      </c>
      <c r="F437" s="23">
        <v>4200</v>
      </c>
      <c r="G437" s="23">
        <v>4200</v>
      </c>
      <c r="H437" s="55">
        <v>0</v>
      </c>
      <c r="I437" s="23">
        <v>0</v>
      </c>
      <c r="J437" s="23">
        <v>4200</v>
      </c>
      <c r="K437" s="55">
        <v>0</v>
      </c>
      <c r="L437" s="55">
        <v>0</v>
      </c>
      <c r="M437" s="23">
        <v>0</v>
      </c>
      <c r="N437" s="23">
        <v>4200</v>
      </c>
      <c r="O437" s="23">
        <v>0</v>
      </c>
      <c r="P437" s="29">
        <v>0</v>
      </c>
    </row>
    <row r="438" spans="1:16">
      <c r="A438" s="26" t="s">
        <v>64</v>
      </c>
      <c r="B438" s="27" t="s">
        <v>405</v>
      </c>
      <c r="C438" s="37"/>
      <c r="D438" s="30">
        <v>700</v>
      </c>
      <c r="E438" s="30">
        <v>700</v>
      </c>
      <c r="F438" s="30">
        <v>700</v>
      </c>
      <c r="G438" s="30">
        <v>700</v>
      </c>
      <c r="H438" s="47"/>
      <c r="I438" s="30"/>
      <c r="J438" s="30">
        <v>700</v>
      </c>
      <c r="K438" s="47"/>
      <c r="L438" s="48"/>
      <c r="M438" s="30"/>
      <c r="N438" s="30">
        <v>700</v>
      </c>
      <c r="O438" s="30">
        <v>0</v>
      </c>
      <c r="P438" s="29">
        <v>0</v>
      </c>
    </row>
    <row r="439" spans="1:16">
      <c r="A439" s="26" t="s">
        <v>74</v>
      </c>
      <c r="B439" s="27" t="s">
        <v>406</v>
      </c>
      <c r="C439" s="37"/>
      <c r="D439" s="30">
        <v>3500</v>
      </c>
      <c r="E439" s="30">
        <v>3500</v>
      </c>
      <c r="F439" s="30">
        <v>3500</v>
      </c>
      <c r="G439" s="30">
        <v>3500</v>
      </c>
      <c r="H439" s="47"/>
      <c r="I439" s="30"/>
      <c r="J439" s="30">
        <v>3500</v>
      </c>
      <c r="K439" s="47"/>
      <c r="L439" s="48"/>
      <c r="M439" s="30"/>
      <c r="N439" s="30">
        <v>3500</v>
      </c>
      <c r="O439" s="30">
        <v>0</v>
      </c>
      <c r="P439" s="29">
        <v>0</v>
      </c>
    </row>
    <row r="440" spans="1:16">
      <c r="A440" s="22" t="s">
        <v>33</v>
      </c>
      <c r="B440" s="23" t="s">
        <v>407</v>
      </c>
      <c r="C440" s="22" t="s">
        <v>63</v>
      </c>
      <c r="D440" s="18">
        <v>6939</v>
      </c>
      <c r="E440" s="18">
        <v>7272</v>
      </c>
      <c r="F440" s="18">
        <v>6370</v>
      </c>
      <c r="G440" s="18">
        <v>6370</v>
      </c>
      <c r="H440" s="18">
        <v>34</v>
      </c>
      <c r="I440" s="18">
        <v>4249</v>
      </c>
      <c r="J440" s="18">
        <v>2121</v>
      </c>
      <c r="K440" s="18"/>
      <c r="L440" s="18"/>
      <c r="M440" s="18">
        <v>1686</v>
      </c>
      <c r="N440" s="18">
        <v>435</v>
      </c>
      <c r="O440" s="18">
        <v>0</v>
      </c>
      <c r="P440" s="18">
        <v>902</v>
      </c>
    </row>
    <row r="441" spans="1:16">
      <c r="A441" s="29" t="s">
        <v>64</v>
      </c>
      <c r="B441" s="30" t="s">
        <v>122</v>
      </c>
      <c r="C441" s="29"/>
      <c r="D441" s="29">
        <v>6628</v>
      </c>
      <c r="E441" s="29">
        <v>6677</v>
      </c>
      <c r="F441" s="29">
        <v>5775</v>
      </c>
      <c r="G441" s="30">
        <v>5775</v>
      </c>
      <c r="H441" s="79">
        <v>34</v>
      </c>
      <c r="I441" s="29">
        <v>4089</v>
      </c>
      <c r="J441" s="30">
        <v>1686</v>
      </c>
      <c r="K441" s="79">
        <v>31</v>
      </c>
      <c r="L441" s="80">
        <v>1.6</v>
      </c>
      <c r="M441" s="29">
        <v>1686</v>
      </c>
      <c r="N441" s="30">
        <v>0</v>
      </c>
      <c r="O441" s="30">
        <v>0</v>
      </c>
      <c r="P441" s="29">
        <v>902</v>
      </c>
    </row>
    <row r="442" spans="1:16">
      <c r="A442" s="44" t="s">
        <v>74</v>
      </c>
      <c r="B442" s="43" t="s">
        <v>75</v>
      </c>
      <c r="C442" s="29"/>
      <c r="D442" s="29"/>
      <c r="E442" s="29">
        <v>160</v>
      </c>
      <c r="F442" s="29">
        <v>160</v>
      </c>
      <c r="G442" s="30">
        <v>160</v>
      </c>
      <c r="H442" s="31"/>
      <c r="I442" s="29">
        <v>160</v>
      </c>
      <c r="J442" s="30">
        <v>0</v>
      </c>
      <c r="K442" s="31"/>
      <c r="L442" s="32"/>
      <c r="M442" s="29"/>
      <c r="N442" s="30">
        <v>0</v>
      </c>
      <c r="O442" s="30">
        <v>0</v>
      </c>
      <c r="P442" s="29">
        <v>0</v>
      </c>
    </row>
    <row r="443" spans="1:16">
      <c r="A443" s="44" t="s">
        <v>76</v>
      </c>
      <c r="B443" s="43" t="s">
        <v>125</v>
      </c>
      <c r="C443" s="29"/>
      <c r="D443" s="30">
        <v>311</v>
      </c>
      <c r="E443" s="30">
        <v>435</v>
      </c>
      <c r="F443" s="30">
        <v>435</v>
      </c>
      <c r="G443" s="30">
        <v>435</v>
      </c>
      <c r="H443" s="30">
        <v>0</v>
      </c>
      <c r="I443" s="30">
        <v>0</v>
      </c>
      <c r="J443" s="30">
        <v>435</v>
      </c>
      <c r="K443" s="30">
        <v>0</v>
      </c>
      <c r="L443" s="30">
        <v>0</v>
      </c>
      <c r="M443" s="30">
        <v>0</v>
      </c>
      <c r="N443" s="30">
        <v>435</v>
      </c>
      <c r="O443" s="30">
        <v>0</v>
      </c>
      <c r="P443" s="30">
        <v>0</v>
      </c>
    </row>
    <row r="444" spans="1:16">
      <c r="A444" s="69" t="s">
        <v>66</v>
      </c>
      <c r="B444" s="30" t="s">
        <v>78</v>
      </c>
      <c r="C444" s="29"/>
      <c r="D444" s="29">
        <v>21</v>
      </c>
      <c r="E444" s="29">
        <v>21</v>
      </c>
      <c r="F444" s="29">
        <v>21</v>
      </c>
      <c r="G444" s="30">
        <v>21</v>
      </c>
      <c r="H444" s="31"/>
      <c r="I444" s="29"/>
      <c r="J444" s="30">
        <v>21</v>
      </c>
      <c r="K444" s="31"/>
      <c r="L444" s="32"/>
      <c r="M444" s="29"/>
      <c r="N444" s="30">
        <v>21</v>
      </c>
      <c r="O444" s="30">
        <v>0</v>
      </c>
      <c r="P444" s="29">
        <v>0</v>
      </c>
    </row>
    <row r="445" spans="1:16" ht="38.25">
      <c r="A445" s="69" t="s">
        <v>66</v>
      </c>
      <c r="B445" s="61" t="s">
        <v>408</v>
      </c>
      <c r="C445" s="29"/>
      <c r="D445" s="30">
        <v>290</v>
      </c>
      <c r="E445" s="30">
        <v>290</v>
      </c>
      <c r="F445" s="30">
        <v>290</v>
      </c>
      <c r="G445" s="30">
        <v>290</v>
      </c>
      <c r="H445" s="30">
        <v>0</v>
      </c>
      <c r="I445" s="30">
        <v>0</v>
      </c>
      <c r="J445" s="30">
        <v>290</v>
      </c>
      <c r="K445" s="30">
        <v>0</v>
      </c>
      <c r="L445" s="30">
        <v>0</v>
      </c>
      <c r="M445" s="30">
        <v>0</v>
      </c>
      <c r="N445" s="30">
        <v>290</v>
      </c>
      <c r="O445" s="30"/>
      <c r="P445" s="30"/>
    </row>
    <row r="446" spans="1:16">
      <c r="A446" s="44" t="s">
        <v>66</v>
      </c>
      <c r="B446" s="30" t="s">
        <v>80</v>
      </c>
      <c r="C446" s="29"/>
      <c r="D446" s="29">
        <v>0</v>
      </c>
      <c r="E446" s="29">
        <v>124</v>
      </c>
      <c r="F446" s="29">
        <v>124</v>
      </c>
      <c r="G446" s="30">
        <v>124</v>
      </c>
      <c r="H446" s="31"/>
      <c r="I446" s="29"/>
      <c r="J446" s="30">
        <v>124</v>
      </c>
      <c r="K446" s="31"/>
      <c r="L446" s="32"/>
      <c r="M446" s="29"/>
      <c r="N446" s="30">
        <v>124</v>
      </c>
      <c r="O446" s="30"/>
      <c r="P446" s="29"/>
    </row>
    <row r="447" spans="1:16">
      <c r="A447" s="22" t="s">
        <v>34</v>
      </c>
      <c r="B447" s="23" t="s">
        <v>409</v>
      </c>
      <c r="C447" s="22" t="s">
        <v>63</v>
      </c>
      <c r="D447" s="23">
        <v>12980</v>
      </c>
      <c r="E447" s="23">
        <v>13815</v>
      </c>
      <c r="F447" s="23">
        <v>13034</v>
      </c>
      <c r="G447" s="23">
        <v>13034</v>
      </c>
      <c r="H447" s="23">
        <v>42</v>
      </c>
      <c r="I447" s="23">
        <v>4783</v>
      </c>
      <c r="J447" s="23">
        <v>8251</v>
      </c>
      <c r="K447" s="23"/>
      <c r="L447" s="23"/>
      <c r="M447" s="23">
        <v>2604</v>
      </c>
      <c r="N447" s="23">
        <v>5647</v>
      </c>
      <c r="O447" s="23">
        <v>0</v>
      </c>
      <c r="P447" s="23">
        <v>781</v>
      </c>
    </row>
    <row r="448" spans="1:16">
      <c r="A448" s="20" t="s">
        <v>257</v>
      </c>
      <c r="B448" s="23" t="s">
        <v>410</v>
      </c>
      <c r="C448" s="22"/>
      <c r="D448" s="18">
        <v>7720</v>
      </c>
      <c r="E448" s="18">
        <v>8415</v>
      </c>
      <c r="F448" s="18">
        <v>7634</v>
      </c>
      <c r="G448" s="18">
        <v>7634</v>
      </c>
      <c r="H448" s="18">
        <v>42</v>
      </c>
      <c r="I448" s="18">
        <v>4783</v>
      </c>
      <c r="J448" s="18">
        <v>2851</v>
      </c>
      <c r="K448" s="18"/>
      <c r="L448" s="18"/>
      <c r="M448" s="18">
        <v>2604</v>
      </c>
      <c r="N448" s="18">
        <v>247</v>
      </c>
      <c r="O448" s="18">
        <v>0</v>
      </c>
      <c r="P448" s="18">
        <v>781</v>
      </c>
    </row>
    <row r="449" spans="1:16">
      <c r="A449" s="44" t="s">
        <v>64</v>
      </c>
      <c r="B449" s="43" t="s">
        <v>122</v>
      </c>
      <c r="C449" s="29"/>
      <c r="D449" s="29">
        <v>7601</v>
      </c>
      <c r="E449" s="29">
        <v>7794</v>
      </c>
      <c r="F449" s="29">
        <v>7013</v>
      </c>
      <c r="G449" s="30">
        <v>7013</v>
      </c>
      <c r="H449" s="31">
        <v>42</v>
      </c>
      <c r="I449" s="29">
        <v>4409</v>
      </c>
      <c r="J449" s="30">
        <v>2604</v>
      </c>
      <c r="K449" s="31">
        <v>31</v>
      </c>
      <c r="L449" s="32">
        <v>2</v>
      </c>
      <c r="M449" s="29">
        <v>2604</v>
      </c>
      <c r="N449" s="30">
        <v>0</v>
      </c>
      <c r="O449" s="30">
        <v>0</v>
      </c>
      <c r="P449" s="29">
        <v>781</v>
      </c>
    </row>
    <row r="450" spans="1:16">
      <c r="A450" s="44" t="s">
        <v>74</v>
      </c>
      <c r="B450" s="43" t="s">
        <v>75</v>
      </c>
      <c r="C450" s="29"/>
      <c r="D450" s="29"/>
      <c r="E450" s="29">
        <v>374</v>
      </c>
      <c r="F450" s="29">
        <v>374</v>
      </c>
      <c r="G450" s="30">
        <v>374</v>
      </c>
      <c r="H450" s="31"/>
      <c r="I450" s="29">
        <v>374</v>
      </c>
      <c r="J450" s="30">
        <v>0</v>
      </c>
      <c r="K450" s="31"/>
      <c r="L450" s="32"/>
      <c r="M450" s="29"/>
      <c r="N450" s="30">
        <v>0</v>
      </c>
      <c r="O450" s="30">
        <v>0</v>
      </c>
      <c r="P450" s="29">
        <v>0</v>
      </c>
    </row>
    <row r="451" spans="1:16">
      <c r="A451" s="44" t="s">
        <v>76</v>
      </c>
      <c r="B451" s="43" t="s">
        <v>125</v>
      </c>
      <c r="C451" s="29"/>
      <c r="D451" s="30">
        <v>119</v>
      </c>
      <c r="E451" s="30">
        <v>247</v>
      </c>
      <c r="F451" s="30">
        <v>247</v>
      </c>
      <c r="G451" s="30">
        <v>247</v>
      </c>
      <c r="H451" s="30">
        <v>0</v>
      </c>
      <c r="I451" s="30">
        <v>0</v>
      </c>
      <c r="J451" s="30">
        <v>247</v>
      </c>
      <c r="K451" s="30">
        <v>0</v>
      </c>
      <c r="L451" s="30">
        <v>0</v>
      </c>
      <c r="M451" s="30">
        <v>0</v>
      </c>
      <c r="N451" s="30">
        <v>247</v>
      </c>
      <c r="O451" s="30">
        <v>0</v>
      </c>
      <c r="P451" s="30">
        <v>0</v>
      </c>
    </row>
    <row r="452" spans="1:16">
      <c r="A452" s="69" t="s">
        <v>66</v>
      </c>
      <c r="B452" s="43" t="s">
        <v>411</v>
      </c>
      <c r="C452" s="29"/>
      <c r="D452" s="29">
        <v>100</v>
      </c>
      <c r="E452" s="29">
        <v>100</v>
      </c>
      <c r="F452" s="29">
        <v>100</v>
      </c>
      <c r="G452" s="30">
        <v>100</v>
      </c>
      <c r="H452" s="31"/>
      <c r="I452" s="29"/>
      <c r="J452" s="30">
        <v>100</v>
      </c>
      <c r="K452" s="31"/>
      <c r="L452" s="32"/>
      <c r="M452" s="29"/>
      <c r="N452" s="30">
        <v>100</v>
      </c>
      <c r="O452" s="30">
        <v>0</v>
      </c>
      <c r="P452" s="29">
        <v>0</v>
      </c>
    </row>
    <row r="453" spans="1:16">
      <c r="A453" s="69" t="s">
        <v>66</v>
      </c>
      <c r="B453" s="45" t="s">
        <v>78</v>
      </c>
      <c r="C453" s="46"/>
      <c r="D453" s="29">
        <v>19</v>
      </c>
      <c r="E453" s="29">
        <v>19</v>
      </c>
      <c r="F453" s="29">
        <v>19</v>
      </c>
      <c r="G453" s="30">
        <v>19</v>
      </c>
      <c r="H453" s="31"/>
      <c r="I453" s="29"/>
      <c r="J453" s="30">
        <v>19</v>
      </c>
      <c r="K453" s="31"/>
      <c r="L453" s="32"/>
      <c r="M453" s="29"/>
      <c r="N453" s="30">
        <v>19</v>
      </c>
      <c r="O453" s="30">
        <v>0</v>
      </c>
      <c r="P453" s="29">
        <v>0</v>
      </c>
    </row>
    <row r="454" spans="1:16" ht="25.5">
      <c r="A454" s="69" t="s">
        <v>66</v>
      </c>
      <c r="B454" s="50" t="s">
        <v>412</v>
      </c>
      <c r="C454" s="46"/>
      <c r="D454" s="29"/>
      <c r="E454" s="29">
        <v>100</v>
      </c>
      <c r="F454" s="29">
        <v>100</v>
      </c>
      <c r="G454" s="30">
        <v>100</v>
      </c>
      <c r="H454" s="31"/>
      <c r="I454" s="29"/>
      <c r="J454" s="30">
        <v>100</v>
      </c>
      <c r="K454" s="31"/>
      <c r="L454" s="32"/>
      <c r="M454" s="29"/>
      <c r="N454" s="30">
        <v>100</v>
      </c>
      <c r="O454" s="30"/>
      <c r="P454" s="29"/>
    </row>
    <row r="455" spans="1:16">
      <c r="A455" s="44" t="s">
        <v>66</v>
      </c>
      <c r="B455" s="30" t="s">
        <v>80</v>
      </c>
      <c r="C455" s="29"/>
      <c r="D455" s="29">
        <v>0</v>
      </c>
      <c r="E455" s="29">
        <v>28</v>
      </c>
      <c r="F455" s="29">
        <v>28</v>
      </c>
      <c r="G455" s="30">
        <v>28</v>
      </c>
      <c r="H455" s="31"/>
      <c r="I455" s="29"/>
      <c r="J455" s="30">
        <v>28</v>
      </c>
      <c r="K455" s="31"/>
      <c r="L455" s="32"/>
      <c r="M455" s="29"/>
      <c r="N455" s="30">
        <v>28</v>
      </c>
      <c r="O455" s="30"/>
      <c r="P455" s="29"/>
    </row>
    <row r="456" spans="1:16">
      <c r="A456" s="20" t="s">
        <v>260</v>
      </c>
      <c r="B456" s="23" t="s">
        <v>413</v>
      </c>
      <c r="C456" s="22"/>
      <c r="D456" s="23">
        <v>5260</v>
      </c>
      <c r="E456" s="23">
        <v>5400</v>
      </c>
      <c r="F456" s="23">
        <v>5400</v>
      </c>
      <c r="G456" s="23">
        <v>5400</v>
      </c>
      <c r="H456" s="55"/>
      <c r="I456" s="23"/>
      <c r="J456" s="23">
        <v>5400</v>
      </c>
      <c r="K456" s="55"/>
      <c r="L456" s="56"/>
      <c r="M456" s="23"/>
      <c r="N456" s="23">
        <v>5400</v>
      </c>
      <c r="O456" s="23">
        <v>0</v>
      </c>
      <c r="P456" s="29">
        <v>0</v>
      </c>
    </row>
    <row r="457" spans="1:16" ht="25.5">
      <c r="A457" s="26"/>
      <c r="B457" s="53" t="s">
        <v>414</v>
      </c>
      <c r="C457" s="37"/>
      <c r="D457" s="30"/>
      <c r="E457" s="30">
        <v>140</v>
      </c>
      <c r="F457" s="30">
        <v>140</v>
      </c>
      <c r="G457" s="30">
        <v>140</v>
      </c>
      <c r="H457" s="47"/>
      <c r="I457" s="30"/>
      <c r="J457" s="30">
        <v>140</v>
      </c>
      <c r="K457" s="47"/>
      <c r="L457" s="48"/>
      <c r="M457" s="30"/>
      <c r="N457" s="30">
        <v>140</v>
      </c>
      <c r="O457" s="30"/>
      <c r="P457" s="29"/>
    </row>
    <row r="458" spans="1:16">
      <c r="A458" s="22" t="s">
        <v>272</v>
      </c>
      <c r="B458" s="40" t="s">
        <v>415</v>
      </c>
      <c r="C458" s="22" t="s">
        <v>63</v>
      </c>
      <c r="D458" s="23">
        <v>300</v>
      </c>
      <c r="E458" s="23">
        <v>300</v>
      </c>
      <c r="F458" s="23">
        <v>300</v>
      </c>
      <c r="G458" s="23">
        <v>300</v>
      </c>
      <c r="H458" s="55">
        <v>0</v>
      </c>
      <c r="I458" s="23">
        <v>0</v>
      </c>
      <c r="J458" s="23">
        <v>300</v>
      </c>
      <c r="K458" s="55">
        <v>0</v>
      </c>
      <c r="L458" s="55">
        <v>0</v>
      </c>
      <c r="M458" s="23">
        <v>0</v>
      </c>
      <c r="N458" s="23">
        <v>300</v>
      </c>
      <c r="O458" s="23">
        <v>0</v>
      </c>
      <c r="P458" s="29">
        <v>0</v>
      </c>
    </row>
    <row r="459" spans="1:16">
      <c r="A459" s="26" t="s">
        <v>66</v>
      </c>
      <c r="B459" s="43" t="s">
        <v>416</v>
      </c>
      <c r="C459" s="29"/>
      <c r="D459" s="29">
        <v>300</v>
      </c>
      <c r="E459" s="29">
        <v>300</v>
      </c>
      <c r="F459" s="29">
        <v>300</v>
      </c>
      <c r="G459" s="30">
        <v>300</v>
      </c>
      <c r="H459" s="31"/>
      <c r="I459" s="29"/>
      <c r="J459" s="30">
        <v>300</v>
      </c>
      <c r="K459" s="31"/>
      <c r="L459" s="32"/>
      <c r="M459" s="29"/>
      <c r="N459" s="30">
        <v>300</v>
      </c>
      <c r="O459" s="30">
        <v>0</v>
      </c>
      <c r="P459" s="29">
        <v>0</v>
      </c>
    </row>
    <row r="460" spans="1:16">
      <c r="A460" s="22" t="s">
        <v>35</v>
      </c>
      <c r="B460" s="23" t="s">
        <v>417</v>
      </c>
      <c r="C460" s="18"/>
      <c r="D460" s="23">
        <v>12006</v>
      </c>
      <c r="E460" s="23">
        <v>12188.5</v>
      </c>
      <c r="F460" s="23">
        <v>11125.5</v>
      </c>
      <c r="G460" s="23">
        <v>8066</v>
      </c>
      <c r="H460" s="55">
        <v>54</v>
      </c>
      <c r="I460" s="23">
        <v>4988</v>
      </c>
      <c r="J460" s="23">
        <v>3078</v>
      </c>
      <c r="K460" s="55"/>
      <c r="L460" s="55"/>
      <c r="M460" s="23">
        <v>2386</v>
      </c>
      <c r="N460" s="23">
        <v>692</v>
      </c>
      <c r="O460" s="23">
        <v>3059.5</v>
      </c>
      <c r="P460" s="23">
        <v>1063</v>
      </c>
    </row>
    <row r="461" spans="1:16">
      <c r="A461" s="22" t="s">
        <v>285</v>
      </c>
      <c r="B461" s="23" t="s">
        <v>62</v>
      </c>
      <c r="C461" s="22" t="s">
        <v>63</v>
      </c>
      <c r="D461" s="40">
        <v>8270</v>
      </c>
      <c r="E461" s="40">
        <v>8168</v>
      </c>
      <c r="F461" s="40">
        <v>7211</v>
      </c>
      <c r="G461" s="40">
        <v>7211</v>
      </c>
      <c r="H461" s="40">
        <v>43</v>
      </c>
      <c r="I461" s="40">
        <v>4386</v>
      </c>
      <c r="J461" s="40">
        <v>2825</v>
      </c>
      <c r="K461" s="40"/>
      <c r="L461" s="40"/>
      <c r="M461" s="40">
        <v>2133</v>
      </c>
      <c r="N461" s="40">
        <v>692</v>
      </c>
      <c r="O461" s="40">
        <v>0</v>
      </c>
      <c r="P461" s="40">
        <v>957</v>
      </c>
    </row>
    <row r="462" spans="1:16">
      <c r="A462" s="44" t="s">
        <v>64</v>
      </c>
      <c r="B462" s="43" t="s">
        <v>122</v>
      </c>
      <c r="C462" s="29"/>
      <c r="D462" s="29">
        <v>7188</v>
      </c>
      <c r="E462" s="29">
        <v>7316</v>
      </c>
      <c r="F462" s="29">
        <v>6359</v>
      </c>
      <c r="G462" s="30">
        <v>6359</v>
      </c>
      <c r="H462" s="79">
        <v>43</v>
      </c>
      <c r="I462" s="29">
        <v>4226</v>
      </c>
      <c r="J462" s="30">
        <v>2133</v>
      </c>
      <c r="K462" s="79">
        <v>31</v>
      </c>
      <c r="L462" s="80">
        <v>1.6</v>
      </c>
      <c r="M462" s="29">
        <v>2133</v>
      </c>
      <c r="N462" s="30">
        <v>0</v>
      </c>
      <c r="O462" s="30">
        <v>0</v>
      </c>
      <c r="P462" s="29">
        <v>957</v>
      </c>
    </row>
    <row r="463" spans="1:16">
      <c r="A463" s="44" t="s">
        <v>74</v>
      </c>
      <c r="B463" s="43" t="s">
        <v>75</v>
      </c>
      <c r="C463" s="29"/>
      <c r="D463" s="29"/>
      <c r="E463" s="29">
        <v>160</v>
      </c>
      <c r="F463" s="29">
        <v>160</v>
      </c>
      <c r="G463" s="30">
        <v>160</v>
      </c>
      <c r="H463" s="31"/>
      <c r="I463" s="29">
        <v>160</v>
      </c>
      <c r="J463" s="30">
        <v>0</v>
      </c>
      <c r="K463" s="31"/>
      <c r="L463" s="32"/>
      <c r="M463" s="29"/>
      <c r="N463" s="30">
        <v>0</v>
      </c>
      <c r="O463" s="30">
        <v>0</v>
      </c>
      <c r="P463" s="29">
        <v>0</v>
      </c>
    </row>
    <row r="464" spans="1:16">
      <c r="A464" s="44" t="s">
        <v>76</v>
      </c>
      <c r="B464" s="43" t="s">
        <v>125</v>
      </c>
      <c r="C464" s="29"/>
      <c r="D464" s="30">
        <v>1082</v>
      </c>
      <c r="E464" s="30">
        <v>692</v>
      </c>
      <c r="F464" s="30">
        <v>692</v>
      </c>
      <c r="G464" s="30">
        <v>692</v>
      </c>
      <c r="H464" s="30">
        <v>0</v>
      </c>
      <c r="I464" s="30">
        <v>0</v>
      </c>
      <c r="J464" s="30">
        <v>692</v>
      </c>
      <c r="K464" s="30">
        <v>0</v>
      </c>
      <c r="L464" s="30">
        <v>0</v>
      </c>
      <c r="M464" s="30">
        <v>0</v>
      </c>
      <c r="N464" s="30">
        <v>692</v>
      </c>
      <c r="O464" s="30">
        <v>0</v>
      </c>
      <c r="P464" s="30">
        <v>0</v>
      </c>
    </row>
    <row r="465" spans="1:16">
      <c r="A465" s="44" t="s">
        <v>66</v>
      </c>
      <c r="B465" s="30" t="s">
        <v>418</v>
      </c>
      <c r="C465" s="29"/>
      <c r="D465" s="29">
        <v>401</v>
      </c>
      <c r="E465" s="29">
        <v>401</v>
      </c>
      <c r="F465" s="29">
        <v>401</v>
      </c>
      <c r="G465" s="30">
        <v>401</v>
      </c>
      <c r="H465" s="31"/>
      <c r="I465" s="29"/>
      <c r="J465" s="30">
        <v>401</v>
      </c>
      <c r="K465" s="31"/>
      <c r="L465" s="32"/>
      <c r="M465" s="29"/>
      <c r="N465" s="30">
        <v>401</v>
      </c>
      <c r="O465" s="30"/>
      <c r="P465" s="29">
        <v>0</v>
      </c>
    </row>
    <row r="466" spans="1:16">
      <c r="A466" s="44" t="s">
        <v>66</v>
      </c>
      <c r="B466" s="30" t="s">
        <v>78</v>
      </c>
      <c r="C466" s="29"/>
      <c r="D466" s="29">
        <v>21</v>
      </c>
      <c r="E466" s="29">
        <v>21</v>
      </c>
      <c r="F466" s="29">
        <v>21</v>
      </c>
      <c r="G466" s="30">
        <v>21</v>
      </c>
      <c r="H466" s="31"/>
      <c r="I466" s="29"/>
      <c r="J466" s="30">
        <v>21</v>
      </c>
      <c r="K466" s="31"/>
      <c r="L466" s="32"/>
      <c r="M466" s="29"/>
      <c r="N466" s="30">
        <v>21</v>
      </c>
      <c r="O466" s="30">
        <v>0</v>
      </c>
      <c r="P466" s="29">
        <v>0</v>
      </c>
    </row>
    <row r="467" spans="1:16">
      <c r="A467" s="44" t="s">
        <v>66</v>
      </c>
      <c r="B467" s="30" t="s">
        <v>80</v>
      </c>
      <c r="C467" s="29"/>
      <c r="D467" s="29">
        <v>100</v>
      </c>
      <c r="E467" s="29">
        <v>270</v>
      </c>
      <c r="F467" s="29">
        <v>270</v>
      </c>
      <c r="G467" s="30">
        <v>270</v>
      </c>
      <c r="H467" s="31"/>
      <c r="I467" s="29"/>
      <c r="J467" s="30">
        <v>270</v>
      </c>
      <c r="K467" s="31"/>
      <c r="L467" s="32"/>
      <c r="M467" s="29"/>
      <c r="N467" s="30">
        <v>270</v>
      </c>
      <c r="O467" s="30"/>
      <c r="P467" s="29"/>
    </row>
    <row r="468" spans="1:16">
      <c r="A468" s="20" t="s">
        <v>301</v>
      </c>
      <c r="B468" s="87" t="s">
        <v>307</v>
      </c>
      <c r="C468" s="22" t="s">
        <v>83</v>
      </c>
      <c r="D468" s="23">
        <v>3736</v>
      </c>
      <c r="E468" s="23">
        <v>4020.5</v>
      </c>
      <c r="F468" s="23">
        <v>3914.5</v>
      </c>
      <c r="G468" s="23">
        <v>855</v>
      </c>
      <c r="H468" s="55">
        <v>11</v>
      </c>
      <c r="I468" s="23">
        <v>602</v>
      </c>
      <c r="J468" s="23">
        <v>253</v>
      </c>
      <c r="K468" s="55"/>
      <c r="L468" s="55"/>
      <c r="M468" s="23">
        <v>253</v>
      </c>
      <c r="N468" s="23">
        <v>0</v>
      </c>
      <c r="O468" s="23">
        <v>3059.5</v>
      </c>
      <c r="P468" s="23">
        <v>106</v>
      </c>
    </row>
    <row r="469" spans="1:16">
      <c r="A469" s="16" t="s">
        <v>64</v>
      </c>
      <c r="B469" s="87" t="s">
        <v>419</v>
      </c>
      <c r="C469" s="22"/>
      <c r="D469" s="23">
        <v>1008</v>
      </c>
      <c r="E469" s="23">
        <v>961</v>
      </c>
      <c r="F469" s="23">
        <v>855</v>
      </c>
      <c r="G469" s="23">
        <v>855</v>
      </c>
      <c r="H469" s="23">
        <v>11</v>
      </c>
      <c r="I469" s="23">
        <v>602</v>
      </c>
      <c r="J469" s="23">
        <v>253</v>
      </c>
      <c r="K469" s="23"/>
      <c r="L469" s="23">
        <v>0</v>
      </c>
      <c r="M469" s="23">
        <v>253</v>
      </c>
      <c r="N469" s="23">
        <v>0</v>
      </c>
      <c r="O469" s="23">
        <v>0</v>
      </c>
      <c r="P469" s="23">
        <v>106</v>
      </c>
    </row>
    <row r="470" spans="1:16">
      <c r="A470" s="44" t="s">
        <v>66</v>
      </c>
      <c r="B470" s="88" t="s">
        <v>420</v>
      </c>
      <c r="C470" s="37"/>
      <c r="D470" s="29">
        <v>694</v>
      </c>
      <c r="E470" s="29">
        <v>961</v>
      </c>
      <c r="F470" s="29">
        <v>855</v>
      </c>
      <c r="G470" s="30">
        <v>855</v>
      </c>
      <c r="H470" s="47">
        <v>11</v>
      </c>
      <c r="I470" s="29">
        <v>602</v>
      </c>
      <c r="J470" s="30">
        <v>253</v>
      </c>
      <c r="K470" s="30">
        <v>23</v>
      </c>
      <c r="L470" s="48"/>
      <c r="M470" s="29">
        <v>253</v>
      </c>
      <c r="N470" s="30">
        <v>0</v>
      </c>
      <c r="O470" s="30">
        <v>0</v>
      </c>
      <c r="P470" s="29">
        <v>106</v>
      </c>
    </row>
    <row r="471" spans="1:16">
      <c r="A471" s="16" t="s">
        <v>74</v>
      </c>
      <c r="B471" s="87" t="s">
        <v>166</v>
      </c>
      <c r="C471" s="22"/>
      <c r="D471" s="23">
        <v>2728</v>
      </c>
      <c r="E471" s="23">
        <v>3059.5</v>
      </c>
      <c r="F471" s="23">
        <v>3059.5</v>
      </c>
      <c r="G471" s="23">
        <v>0</v>
      </c>
      <c r="H471" s="23">
        <v>0</v>
      </c>
      <c r="I471" s="23">
        <v>0</v>
      </c>
      <c r="J471" s="23">
        <v>0</v>
      </c>
      <c r="K471" s="23">
        <v>0</v>
      </c>
      <c r="L471" s="23">
        <v>0</v>
      </c>
      <c r="M471" s="23">
        <v>0</v>
      </c>
      <c r="N471" s="23">
        <v>0</v>
      </c>
      <c r="O471" s="23">
        <v>3059.5</v>
      </c>
      <c r="P471" s="23">
        <v>0</v>
      </c>
    </row>
    <row r="472" spans="1:16">
      <c r="A472" s="44"/>
      <c r="B472" s="88" t="s">
        <v>421</v>
      </c>
      <c r="C472" s="37"/>
      <c r="D472" s="30"/>
      <c r="E472" s="30"/>
      <c r="F472" s="30"/>
      <c r="G472" s="30"/>
      <c r="H472" s="30"/>
      <c r="I472" s="30"/>
      <c r="J472" s="30"/>
      <c r="K472" s="30"/>
      <c r="L472" s="30"/>
      <c r="M472" s="30"/>
      <c r="N472" s="30"/>
      <c r="O472" s="30"/>
      <c r="P472" s="29">
        <v>0</v>
      </c>
    </row>
    <row r="473" spans="1:16">
      <c r="A473" s="26" t="s">
        <v>66</v>
      </c>
      <c r="B473" s="43" t="s">
        <v>422</v>
      </c>
      <c r="C473" s="29"/>
      <c r="D473" s="30">
        <v>888</v>
      </c>
      <c r="E473" s="30">
        <v>888</v>
      </c>
      <c r="F473" s="30">
        <v>888</v>
      </c>
      <c r="G473" s="30">
        <v>0</v>
      </c>
      <c r="H473" s="47"/>
      <c r="I473" s="30"/>
      <c r="J473" s="30">
        <v>0</v>
      </c>
      <c r="K473" s="47"/>
      <c r="L473" s="48"/>
      <c r="M473" s="30"/>
      <c r="N473" s="30">
        <v>0</v>
      </c>
      <c r="O473" s="30">
        <v>888</v>
      </c>
      <c r="P473" s="29">
        <v>0</v>
      </c>
    </row>
    <row r="474" spans="1:16">
      <c r="A474" s="26" t="s">
        <v>66</v>
      </c>
      <c r="B474" s="61" t="s">
        <v>423</v>
      </c>
      <c r="C474" s="29"/>
      <c r="D474" s="30">
        <v>1840</v>
      </c>
      <c r="E474" s="30">
        <v>2171.5</v>
      </c>
      <c r="F474" s="30">
        <v>2171.5</v>
      </c>
      <c r="G474" s="30">
        <v>0</v>
      </c>
      <c r="H474" s="30">
        <v>0</v>
      </c>
      <c r="I474" s="30">
        <v>0</v>
      </c>
      <c r="J474" s="30">
        <v>0</v>
      </c>
      <c r="K474" s="30">
        <v>0</v>
      </c>
      <c r="L474" s="30">
        <v>0</v>
      </c>
      <c r="M474" s="30">
        <v>0</v>
      </c>
      <c r="N474" s="30">
        <v>0</v>
      </c>
      <c r="O474" s="30">
        <v>2171.5</v>
      </c>
      <c r="P474" s="30">
        <v>0</v>
      </c>
    </row>
    <row r="475" spans="1:16">
      <c r="A475" s="26"/>
      <c r="B475" s="45" t="s">
        <v>90</v>
      </c>
      <c r="C475" s="29"/>
      <c r="D475" s="30"/>
      <c r="E475" s="30"/>
      <c r="F475" s="30"/>
      <c r="G475" s="30"/>
      <c r="H475" s="30"/>
      <c r="I475" s="30"/>
      <c r="J475" s="30"/>
      <c r="K475" s="30"/>
      <c r="L475" s="30"/>
      <c r="M475" s="30"/>
      <c r="N475" s="30"/>
      <c r="O475" s="30"/>
      <c r="P475" s="30"/>
    </row>
    <row r="476" spans="1:16" ht="63.75">
      <c r="A476" s="26" t="s">
        <v>107</v>
      </c>
      <c r="B476" s="89" t="s">
        <v>424</v>
      </c>
      <c r="C476" s="29"/>
      <c r="D476" s="30"/>
      <c r="E476" s="30">
        <v>300</v>
      </c>
      <c r="F476" s="30">
        <v>300</v>
      </c>
      <c r="G476" s="30"/>
      <c r="H476" s="47"/>
      <c r="I476" s="30"/>
      <c r="J476" s="30"/>
      <c r="K476" s="47"/>
      <c r="L476" s="48"/>
      <c r="M476" s="30"/>
      <c r="N476" s="30"/>
      <c r="O476" s="30">
        <v>300</v>
      </c>
      <c r="P476" s="29"/>
    </row>
    <row r="477" spans="1:16">
      <c r="A477" s="22" t="s">
        <v>36</v>
      </c>
      <c r="B477" s="23" t="s">
        <v>425</v>
      </c>
      <c r="C477" s="22" t="s">
        <v>63</v>
      </c>
      <c r="D477" s="23">
        <v>9777</v>
      </c>
      <c r="E477" s="23">
        <v>9876</v>
      </c>
      <c r="F477" s="23">
        <v>9049</v>
      </c>
      <c r="G477" s="23">
        <v>9049</v>
      </c>
      <c r="H477" s="23">
        <v>43</v>
      </c>
      <c r="I477" s="23">
        <v>4392</v>
      </c>
      <c r="J477" s="23">
        <v>4657</v>
      </c>
      <c r="K477" s="23"/>
      <c r="L477" s="23"/>
      <c r="M477" s="23">
        <v>2133</v>
      </c>
      <c r="N477" s="23">
        <v>2524</v>
      </c>
      <c r="O477" s="23">
        <v>0</v>
      </c>
      <c r="P477" s="23">
        <v>827</v>
      </c>
    </row>
    <row r="478" spans="1:16">
      <c r="A478" s="44" t="s">
        <v>64</v>
      </c>
      <c r="B478" s="43" t="s">
        <v>122</v>
      </c>
      <c r="C478" s="29"/>
      <c r="D478" s="29">
        <v>7153</v>
      </c>
      <c r="E478" s="29">
        <v>7247</v>
      </c>
      <c r="F478" s="29">
        <v>6420</v>
      </c>
      <c r="G478" s="30">
        <v>6420</v>
      </c>
      <c r="H478" s="79">
        <v>43</v>
      </c>
      <c r="I478" s="29">
        <v>4287</v>
      </c>
      <c r="J478" s="30">
        <v>2133</v>
      </c>
      <c r="K478" s="79">
        <v>31</v>
      </c>
      <c r="L478" s="80">
        <v>1.6</v>
      </c>
      <c r="M478" s="29">
        <v>2133</v>
      </c>
      <c r="N478" s="30">
        <v>0</v>
      </c>
      <c r="O478" s="30">
        <v>0</v>
      </c>
      <c r="P478" s="29">
        <v>827</v>
      </c>
    </row>
    <row r="479" spans="1:16">
      <c r="A479" s="44" t="s">
        <v>74</v>
      </c>
      <c r="B479" s="43" t="s">
        <v>75</v>
      </c>
      <c r="C479" s="29"/>
      <c r="D479" s="29"/>
      <c r="E479" s="29">
        <v>105</v>
      </c>
      <c r="F479" s="29">
        <v>105</v>
      </c>
      <c r="G479" s="30">
        <v>105</v>
      </c>
      <c r="H479" s="31"/>
      <c r="I479" s="29">
        <v>105</v>
      </c>
      <c r="J479" s="30">
        <v>0</v>
      </c>
      <c r="K479" s="31"/>
      <c r="L479" s="32"/>
      <c r="M479" s="29"/>
      <c r="N479" s="30">
        <v>0</v>
      </c>
      <c r="O479" s="30">
        <v>0</v>
      </c>
      <c r="P479" s="29">
        <v>0</v>
      </c>
    </row>
    <row r="480" spans="1:16">
      <c r="A480" s="26" t="s">
        <v>76</v>
      </c>
      <c r="B480" s="43" t="s">
        <v>125</v>
      </c>
      <c r="C480" s="29"/>
      <c r="D480" s="30">
        <v>2624</v>
      </c>
      <c r="E480" s="30">
        <v>2524</v>
      </c>
      <c r="F480" s="30">
        <v>2524</v>
      </c>
      <c r="G480" s="30">
        <v>2524</v>
      </c>
      <c r="H480" s="30">
        <v>0</v>
      </c>
      <c r="I480" s="30">
        <v>0</v>
      </c>
      <c r="J480" s="30">
        <v>2524</v>
      </c>
      <c r="K480" s="30">
        <v>0</v>
      </c>
      <c r="L480" s="30">
        <v>0</v>
      </c>
      <c r="M480" s="30">
        <v>0</v>
      </c>
      <c r="N480" s="30">
        <v>2524</v>
      </c>
      <c r="O480" s="30">
        <v>0</v>
      </c>
      <c r="P480" s="30">
        <v>0</v>
      </c>
    </row>
    <row r="481" spans="1:16" ht="63.75">
      <c r="A481" s="26" t="s">
        <v>66</v>
      </c>
      <c r="B481" s="59" t="s">
        <v>426</v>
      </c>
      <c r="C481" s="54"/>
      <c r="D481" s="29">
        <v>1667</v>
      </c>
      <c r="E481" s="29">
        <v>1667</v>
      </c>
      <c r="F481" s="29">
        <v>1667</v>
      </c>
      <c r="G481" s="30">
        <v>1667</v>
      </c>
      <c r="H481" s="31"/>
      <c r="I481" s="29"/>
      <c r="J481" s="30">
        <v>1667</v>
      </c>
      <c r="K481" s="31"/>
      <c r="L481" s="32"/>
      <c r="M481" s="29"/>
      <c r="N481" s="30">
        <v>1667</v>
      </c>
      <c r="O481" s="30">
        <v>0</v>
      </c>
      <c r="P481" s="29">
        <v>0</v>
      </c>
    </row>
    <row r="482" spans="1:16" ht="38.25">
      <c r="A482" s="26" t="s">
        <v>66</v>
      </c>
      <c r="B482" s="61" t="s">
        <v>427</v>
      </c>
      <c r="C482" s="54"/>
      <c r="D482" s="29">
        <v>300</v>
      </c>
      <c r="E482" s="29">
        <v>300</v>
      </c>
      <c r="F482" s="29">
        <v>300</v>
      </c>
      <c r="G482" s="30">
        <v>300</v>
      </c>
      <c r="H482" s="31"/>
      <c r="I482" s="29"/>
      <c r="J482" s="30">
        <v>300</v>
      </c>
      <c r="K482" s="31"/>
      <c r="L482" s="32"/>
      <c r="M482" s="29"/>
      <c r="N482" s="30">
        <v>300</v>
      </c>
      <c r="O482" s="30">
        <v>0</v>
      </c>
      <c r="P482" s="29">
        <v>0</v>
      </c>
    </row>
    <row r="483" spans="1:16">
      <c r="A483" s="44" t="s">
        <v>66</v>
      </c>
      <c r="B483" s="30" t="s">
        <v>78</v>
      </c>
      <c r="C483" s="29"/>
      <c r="D483" s="29">
        <v>22</v>
      </c>
      <c r="E483" s="29">
        <v>22</v>
      </c>
      <c r="F483" s="29">
        <v>22</v>
      </c>
      <c r="G483" s="30">
        <v>22</v>
      </c>
      <c r="H483" s="31"/>
      <c r="I483" s="29"/>
      <c r="J483" s="30">
        <v>22</v>
      </c>
      <c r="K483" s="31"/>
      <c r="L483" s="32"/>
      <c r="M483" s="29"/>
      <c r="N483" s="30">
        <v>22</v>
      </c>
      <c r="O483" s="30">
        <v>0</v>
      </c>
      <c r="P483" s="29">
        <v>0</v>
      </c>
    </row>
    <row r="484" spans="1:16" ht="51">
      <c r="A484" s="26" t="s">
        <v>66</v>
      </c>
      <c r="B484" s="61" t="s">
        <v>428</v>
      </c>
      <c r="C484" s="54"/>
      <c r="D484" s="29">
        <v>535</v>
      </c>
      <c r="E484" s="29">
        <v>535</v>
      </c>
      <c r="F484" s="29">
        <v>535</v>
      </c>
      <c r="G484" s="30">
        <v>535</v>
      </c>
      <c r="H484" s="31"/>
      <c r="I484" s="29"/>
      <c r="J484" s="30">
        <v>535</v>
      </c>
      <c r="K484" s="31"/>
      <c r="L484" s="32"/>
      <c r="M484" s="29"/>
      <c r="N484" s="30">
        <v>535</v>
      </c>
      <c r="O484" s="30"/>
      <c r="P484" s="29">
        <v>0</v>
      </c>
    </row>
    <row r="485" spans="1:16">
      <c r="A485" s="22" t="s">
        <v>37</v>
      </c>
      <c r="B485" s="23" t="s">
        <v>429</v>
      </c>
      <c r="C485" s="18"/>
      <c r="D485" s="23">
        <v>22754</v>
      </c>
      <c r="E485" s="23">
        <v>29090</v>
      </c>
      <c r="F485" s="23">
        <v>28103</v>
      </c>
      <c r="G485" s="23">
        <v>19483</v>
      </c>
      <c r="H485" s="23">
        <v>81</v>
      </c>
      <c r="I485" s="23">
        <v>7234</v>
      </c>
      <c r="J485" s="23">
        <v>12249</v>
      </c>
      <c r="K485" s="23">
        <v>0</v>
      </c>
      <c r="L485" s="23">
        <v>0</v>
      </c>
      <c r="M485" s="23">
        <v>3998</v>
      </c>
      <c r="N485" s="23">
        <v>8251</v>
      </c>
      <c r="O485" s="23">
        <v>8620</v>
      </c>
      <c r="P485" s="23">
        <v>987</v>
      </c>
    </row>
    <row r="486" spans="1:16">
      <c r="A486" s="22" t="s">
        <v>318</v>
      </c>
      <c r="B486" s="23" t="s">
        <v>62</v>
      </c>
      <c r="C486" s="22" t="s">
        <v>63</v>
      </c>
      <c r="D486" s="23">
        <v>19332</v>
      </c>
      <c r="E486" s="23">
        <v>20470</v>
      </c>
      <c r="F486" s="23">
        <v>19483</v>
      </c>
      <c r="G486" s="23">
        <v>19483</v>
      </c>
      <c r="H486" s="23">
        <v>81</v>
      </c>
      <c r="I486" s="23">
        <v>7234</v>
      </c>
      <c r="J486" s="23">
        <v>12249</v>
      </c>
      <c r="K486" s="23">
        <v>0</v>
      </c>
      <c r="L486" s="23">
        <v>0</v>
      </c>
      <c r="M486" s="23">
        <v>3998</v>
      </c>
      <c r="N486" s="23">
        <v>8251</v>
      </c>
      <c r="O486" s="23">
        <v>0</v>
      </c>
      <c r="P486" s="23">
        <v>987</v>
      </c>
    </row>
    <row r="487" spans="1:16">
      <c r="A487" s="18" t="s">
        <v>64</v>
      </c>
      <c r="B487" s="23" t="s">
        <v>430</v>
      </c>
      <c r="C487" s="18"/>
      <c r="D487" s="18">
        <v>13832</v>
      </c>
      <c r="E487" s="18">
        <v>14970</v>
      </c>
      <c r="F487" s="18">
        <v>13983</v>
      </c>
      <c r="G487" s="18">
        <v>13983</v>
      </c>
      <c r="H487" s="18">
        <v>81</v>
      </c>
      <c r="I487" s="18">
        <v>7234</v>
      </c>
      <c r="J487" s="18">
        <v>6749</v>
      </c>
      <c r="K487" s="18">
        <v>0</v>
      </c>
      <c r="L487" s="18">
        <v>0</v>
      </c>
      <c r="M487" s="18">
        <v>3998</v>
      </c>
      <c r="N487" s="18">
        <v>2751</v>
      </c>
      <c r="O487" s="18">
        <v>0</v>
      </c>
      <c r="P487" s="18">
        <v>987</v>
      </c>
    </row>
    <row r="488" spans="1:16">
      <c r="A488" s="29" t="s">
        <v>431</v>
      </c>
      <c r="B488" s="30" t="s">
        <v>432</v>
      </c>
      <c r="C488" s="29"/>
      <c r="D488" s="29">
        <v>11494</v>
      </c>
      <c r="E488" s="29">
        <v>11845</v>
      </c>
      <c r="F488" s="29">
        <v>10858</v>
      </c>
      <c r="G488" s="30">
        <v>10858</v>
      </c>
      <c r="H488" s="31">
        <v>81</v>
      </c>
      <c r="I488" s="29">
        <v>6860</v>
      </c>
      <c r="J488" s="30">
        <v>3998</v>
      </c>
      <c r="K488" s="31"/>
      <c r="L488" s="31"/>
      <c r="M488" s="29">
        <v>3998</v>
      </c>
      <c r="N488" s="29">
        <v>0</v>
      </c>
      <c r="O488" s="29">
        <v>0</v>
      </c>
      <c r="P488" s="29">
        <v>987</v>
      </c>
    </row>
    <row r="489" spans="1:16">
      <c r="A489" s="29" t="s">
        <v>66</v>
      </c>
      <c r="B489" s="43" t="s">
        <v>122</v>
      </c>
      <c r="C489" s="29"/>
      <c r="D489" s="29">
        <v>10254</v>
      </c>
      <c r="E489" s="29">
        <v>10383</v>
      </c>
      <c r="F489" s="29">
        <v>9416</v>
      </c>
      <c r="G489" s="30">
        <v>9416</v>
      </c>
      <c r="H489" s="31">
        <v>61</v>
      </c>
      <c r="I489" s="29">
        <v>5878</v>
      </c>
      <c r="J489" s="30">
        <v>3538</v>
      </c>
      <c r="K489" s="31">
        <v>29</v>
      </c>
      <c r="L489" s="32">
        <v>2</v>
      </c>
      <c r="M489" s="29">
        <v>3538</v>
      </c>
      <c r="N489" s="30">
        <v>0</v>
      </c>
      <c r="O489" s="30">
        <v>0</v>
      </c>
      <c r="P489" s="29">
        <v>967</v>
      </c>
    </row>
    <row r="490" spans="1:16">
      <c r="A490" s="29" t="s">
        <v>66</v>
      </c>
      <c r="B490" s="43" t="s">
        <v>97</v>
      </c>
      <c r="C490" s="29"/>
      <c r="D490" s="29">
        <v>1240</v>
      </c>
      <c r="E490" s="29">
        <v>1462</v>
      </c>
      <c r="F490" s="29">
        <v>1442</v>
      </c>
      <c r="G490" s="30">
        <v>1442</v>
      </c>
      <c r="H490" s="31">
        <v>20</v>
      </c>
      <c r="I490" s="29">
        <v>982</v>
      </c>
      <c r="J490" s="30">
        <v>460</v>
      </c>
      <c r="K490" s="30">
        <v>23</v>
      </c>
      <c r="L490" s="32">
        <v>1</v>
      </c>
      <c r="M490" s="29">
        <v>460</v>
      </c>
      <c r="N490" s="30">
        <v>0</v>
      </c>
      <c r="O490" s="30">
        <v>0</v>
      </c>
      <c r="P490" s="29">
        <v>20</v>
      </c>
    </row>
    <row r="491" spans="1:16">
      <c r="A491" s="44" t="s">
        <v>433</v>
      </c>
      <c r="B491" s="43" t="s">
        <v>75</v>
      </c>
      <c r="C491" s="29"/>
      <c r="D491" s="29"/>
      <c r="E491" s="29">
        <v>374</v>
      </c>
      <c r="F491" s="29">
        <v>374</v>
      </c>
      <c r="G491" s="30">
        <v>374</v>
      </c>
      <c r="H491" s="31"/>
      <c r="I491" s="29">
        <v>374</v>
      </c>
      <c r="J491" s="30">
        <v>0</v>
      </c>
      <c r="K491" s="31"/>
      <c r="L491" s="32"/>
      <c r="M491" s="29"/>
      <c r="N491" s="30">
        <v>0</v>
      </c>
      <c r="O491" s="30">
        <v>0</v>
      </c>
      <c r="P491" s="29">
        <v>0</v>
      </c>
    </row>
    <row r="492" spans="1:16">
      <c r="A492" s="44" t="s">
        <v>434</v>
      </c>
      <c r="B492" s="43" t="s">
        <v>125</v>
      </c>
      <c r="C492" s="29"/>
      <c r="D492" s="30">
        <v>2338</v>
      </c>
      <c r="E492" s="30">
        <v>2751</v>
      </c>
      <c r="F492" s="30">
        <v>2751</v>
      </c>
      <c r="G492" s="30">
        <v>2751</v>
      </c>
      <c r="H492" s="30">
        <v>0</v>
      </c>
      <c r="I492" s="30">
        <v>0</v>
      </c>
      <c r="J492" s="30">
        <v>2751</v>
      </c>
      <c r="K492" s="30">
        <v>0</v>
      </c>
      <c r="L492" s="30">
        <v>0</v>
      </c>
      <c r="M492" s="30">
        <v>0</v>
      </c>
      <c r="N492" s="30">
        <v>2751</v>
      </c>
      <c r="O492" s="30">
        <v>0</v>
      </c>
      <c r="P492" s="30">
        <v>0</v>
      </c>
    </row>
    <row r="493" spans="1:16">
      <c r="A493" s="44" t="s">
        <v>66</v>
      </c>
      <c r="B493" s="61" t="s">
        <v>435</v>
      </c>
      <c r="C493" s="54"/>
      <c r="D493" s="29">
        <v>200</v>
      </c>
      <c r="E493" s="29">
        <v>200</v>
      </c>
      <c r="F493" s="29">
        <v>200</v>
      </c>
      <c r="G493" s="30">
        <v>200</v>
      </c>
      <c r="H493" s="31"/>
      <c r="I493" s="29"/>
      <c r="J493" s="30">
        <v>200</v>
      </c>
      <c r="K493" s="31"/>
      <c r="L493" s="32"/>
      <c r="M493" s="29"/>
      <c r="N493" s="30">
        <v>200</v>
      </c>
      <c r="O493" s="30">
        <v>0</v>
      </c>
      <c r="P493" s="29">
        <v>0</v>
      </c>
    </row>
    <row r="494" spans="1:16">
      <c r="A494" s="44" t="s">
        <v>66</v>
      </c>
      <c r="B494" s="30" t="s">
        <v>436</v>
      </c>
      <c r="C494" s="29"/>
      <c r="D494" s="29">
        <v>190</v>
      </c>
      <c r="E494" s="29">
        <v>190</v>
      </c>
      <c r="F494" s="29">
        <v>190</v>
      </c>
      <c r="G494" s="30">
        <v>190</v>
      </c>
      <c r="H494" s="31"/>
      <c r="I494" s="29"/>
      <c r="J494" s="30">
        <v>190</v>
      </c>
      <c r="K494" s="31"/>
      <c r="L494" s="32"/>
      <c r="M494" s="29"/>
      <c r="N494" s="30">
        <v>190</v>
      </c>
      <c r="O494" s="30">
        <v>0</v>
      </c>
      <c r="P494" s="29">
        <v>0</v>
      </c>
    </row>
    <row r="495" spans="1:16">
      <c r="A495" s="44" t="s">
        <v>66</v>
      </c>
      <c r="B495" s="30" t="s">
        <v>78</v>
      </c>
      <c r="C495" s="29"/>
      <c r="D495" s="29">
        <v>19</v>
      </c>
      <c r="E495" s="29">
        <v>19</v>
      </c>
      <c r="F495" s="29">
        <v>19</v>
      </c>
      <c r="G495" s="30">
        <v>19</v>
      </c>
      <c r="H495" s="31"/>
      <c r="I495" s="29"/>
      <c r="J495" s="30">
        <v>19</v>
      </c>
      <c r="K495" s="31"/>
      <c r="L495" s="32"/>
      <c r="M495" s="29"/>
      <c r="N495" s="30">
        <v>19</v>
      </c>
      <c r="O495" s="30">
        <v>0</v>
      </c>
      <c r="P495" s="29">
        <v>0</v>
      </c>
    </row>
    <row r="496" spans="1:16">
      <c r="A496" s="44" t="s">
        <v>66</v>
      </c>
      <c r="B496" s="61" t="s">
        <v>437</v>
      </c>
      <c r="C496" s="54"/>
      <c r="D496" s="29">
        <v>100</v>
      </c>
      <c r="E496" s="29">
        <v>100</v>
      </c>
      <c r="F496" s="29">
        <v>100</v>
      </c>
      <c r="G496" s="30">
        <v>100</v>
      </c>
      <c r="H496" s="31"/>
      <c r="I496" s="29"/>
      <c r="J496" s="30">
        <v>100</v>
      </c>
      <c r="K496" s="31"/>
      <c r="L496" s="32"/>
      <c r="M496" s="29"/>
      <c r="N496" s="30">
        <v>100</v>
      </c>
      <c r="O496" s="30">
        <v>0</v>
      </c>
      <c r="P496" s="29">
        <v>0</v>
      </c>
    </row>
    <row r="497" spans="1:16">
      <c r="A497" s="44" t="s">
        <v>66</v>
      </c>
      <c r="B497" s="61" t="s">
        <v>438</v>
      </c>
      <c r="C497" s="54"/>
      <c r="D497" s="29">
        <v>279</v>
      </c>
      <c r="E497" s="29">
        <v>279</v>
      </c>
      <c r="F497" s="29">
        <v>279</v>
      </c>
      <c r="G497" s="30">
        <v>279</v>
      </c>
      <c r="H497" s="31"/>
      <c r="I497" s="29"/>
      <c r="J497" s="30">
        <v>279</v>
      </c>
      <c r="K497" s="31"/>
      <c r="L497" s="32"/>
      <c r="M497" s="29"/>
      <c r="N497" s="30">
        <v>279</v>
      </c>
      <c r="O497" s="30"/>
      <c r="P497" s="29">
        <v>0</v>
      </c>
    </row>
    <row r="498" spans="1:16">
      <c r="A498" s="44" t="s">
        <v>66</v>
      </c>
      <c r="B498" s="45" t="s">
        <v>439</v>
      </c>
      <c r="C498" s="46"/>
      <c r="D498" s="29">
        <v>290</v>
      </c>
      <c r="E498" s="29">
        <v>290</v>
      </c>
      <c r="F498" s="29">
        <v>290</v>
      </c>
      <c r="G498" s="30">
        <v>290</v>
      </c>
      <c r="H498" s="31"/>
      <c r="I498" s="29"/>
      <c r="J498" s="30">
        <v>290</v>
      </c>
      <c r="K498" s="31"/>
      <c r="L498" s="32"/>
      <c r="M498" s="29"/>
      <c r="N498" s="30">
        <v>290</v>
      </c>
      <c r="O498" s="30">
        <v>0</v>
      </c>
      <c r="P498" s="29">
        <v>0</v>
      </c>
    </row>
    <row r="499" spans="1:16" ht="25.5">
      <c r="A499" s="44" t="s">
        <v>66</v>
      </c>
      <c r="B499" s="50" t="s">
        <v>440</v>
      </c>
      <c r="C499" s="46"/>
      <c r="D499" s="29">
        <v>1200</v>
      </c>
      <c r="E499" s="29">
        <v>1473</v>
      </c>
      <c r="F499" s="29">
        <v>1473</v>
      </c>
      <c r="G499" s="30">
        <v>1473</v>
      </c>
      <c r="H499" s="31"/>
      <c r="I499" s="29"/>
      <c r="J499" s="30">
        <v>1473</v>
      </c>
      <c r="K499" s="31"/>
      <c r="L499" s="32"/>
      <c r="M499" s="29"/>
      <c r="N499" s="30">
        <v>1473</v>
      </c>
      <c r="O499" s="30"/>
      <c r="P499" s="29"/>
    </row>
    <row r="500" spans="1:16" ht="25.5">
      <c r="A500" s="44" t="s">
        <v>66</v>
      </c>
      <c r="B500" s="50" t="s">
        <v>412</v>
      </c>
      <c r="C500" s="46"/>
      <c r="D500" s="29"/>
      <c r="E500" s="29">
        <v>200</v>
      </c>
      <c r="F500" s="29">
        <v>200</v>
      </c>
      <c r="G500" s="30">
        <v>200</v>
      </c>
      <c r="H500" s="31"/>
      <c r="I500" s="29"/>
      <c r="J500" s="30">
        <v>200</v>
      </c>
      <c r="K500" s="31"/>
      <c r="L500" s="32"/>
      <c r="M500" s="29"/>
      <c r="N500" s="30">
        <v>200</v>
      </c>
      <c r="O500" s="30"/>
      <c r="P500" s="29"/>
    </row>
    <row r="501" spans="1:16">
      <c r="A501" s="16" t="s">
        <v>74</v>
      </c>
      <c r="B501" s="40" t="s">
        <v>441</v>
      </c>
      <c r="C501" s="18"/>
      <c r="D501" s="23">
        <v>5500</v>
      </c>
      <c r="E501" s="23">
        <v>5500</v>
      </c>
      <c r="F501" s="23">
        <v>5500</v>
      </c>
      <c r="G501" s="23">
        <v>5500</v>
      </c>
      <c r="H501" s="55"/>
      <c r="I501" s="23"/>
      <c r="J501" s="23">
        <v>5500</v>
      </c>
      <c r="K501" s="55"/>
      <c r="L501" s="56"/>
      <c r="M501" s="23"/>
      <c r="N501" s="23">
        <v>5500</v>
      </c>
      <c r="O501" s="23">
        <v>0</v>
      </c>
      <c r="P501" s="29">
        <v>0</v>
      </c>
    </row>
    <row r="502" spans="1:16">
      <c r="A502" s="20" t="s">
        <v>322</v>
      </c>
      <c r="B502" s="23" t="s">
        <v>307</v>
      </c>
      <c r="C502" s="22" t="s">
        <v>83</v>
      </c>
      <c r="D502" s="23">
        <v>3422</v>
      </c>
      <c r="E502" s="23">
        <v>8620</v>
      </c>
      <c r="F502" s="23">
        <v>8620</v>
      </c>
      <c r="G502" s="23">
        <v>0</v>
      </c>
      <c r="H502" s="23">
        <v>0</v>
      </c>
      <c r="I502" s="23">
        <v>0</v>
      </c>
      <c r="J502" s="23">
        <v>0</v>
      </c>
      <c r="K502" s="23">
        <v>0</v>
      </c>
      <c r="L502" s="23">
        <v>0</v>
      </c>
      <c r="M502" s="23">
        <v>0</v>
      </c>
      <c r="N502" s="23">
        <v>0</v>
      </c>
      <c r="O502" s="23">
        <v>8620</v>
      </c>
      <c r="P502" s="23">
        <v>0</v>
      </c>
    </row>
    <row r="503" spans="1:16" ht="38.25">
      <c r="A503" s="44" t="s">
        <v>66</v>
      </c>
      <c r="B503" s="61" t="s">
        <v>442</v>
      </c>
      <c r="C503" s="29"/>
      <c r="D503" s="30">
        <v>1244</v>
      </c>
      <c r="E503" s="30">
        <v>1244</v>
      </c>
      <c r="F503" s="30">
        <v>1244</v>
      </c>
      <c r="G503" s="30">
        <v>0</v>
      </c>
      <c r="H503" s="47"/>
      <c r="I503" s="30"/>
      <c r="J503" s="30">
        <v>0</v>
      </c>
      <c r="K503" s="47"/>
      <c r="L503" s="48"/>
      <c r="M503" s="30"/>
      <c r="N503" s="30">
        <v>0</v>
      </c>
      <c r="O503" s="30">
        <v>1244</v>
      </c>
      <c r="P503" s="29">
        <v>0</v>
      </c>
    </row>
    <row r="504" spans="1:16" ht="25.5">
      <c r="A504" s="44" t="s">
        <v>66</v>
      </c>
      <c r="B504" s="61" t="s">
        <v>443</v>
      </c>
      <c r="C504" s="29"/>
      <c r="D504" s="30">
        <v>871</v>
      </c>
      <c r="E504" s="30">
        <v>871</v>
      </c>
      <c r="F504" s="30">
        <v>871</v>
      </c>
      <c r="G504" s="30"/>
      <c r="H504" s="47"/>
      <c r="I504" s="30"/>
      <c r="J504" s="30"/>
      <c r="K504" s="47"/>
      <c r="L504" s="48"/>
      <c r="M504" s="30"/>
      <c r="N504" s="30"/>
      <c r="O504" s="30">
        <v>871</v>
      </c>
      <c r="P504" s="29"/>
    </row>
    <row r="505" spans="1:16" ht="25.5">
      <c r="A505" s="44" t="s">
        <v>66</v>
      </c>
      <c r="B505" s="61" t="s">
        <v>444</v>
      </c>
      <c r="C505" s="29"/>
      <c r="D505" s="30">
        <v>1307</v>
      </c>
      <c r="E505" s="30">
        <v>1307</v>
      </c>
      <c r="F505" s="30">
        <v>1307</v>
      </c>
      <c r="G505" s="30"/>
      <c r="H505" s="47"/>
      <c r="I505" s="30"/>
      <c r="J505" s="30"/>
      <c r="K505" s="47"/>
      <c r="L505" s="48"/>
      <c r="M505" s="30"/>
      <c r="N505" s="30"/>
      <c r="O505" s="30">
        <v>1307</v>
      </c>
      <c r="P505" s="29"/>
    </row>
    <row r="506" spans="1:16" ht="25.5">
      <c r="A506" s="44" t="s">
        <v>66</v>
      </c>
      <c r="B506" s="61" t="s">
        <v>445</v>
      </c>
      <c r="C506" s="29"/>
      <c r="D506" s="30"/>
      <c r="E506" s="30">
        <v>198</v>
      </c>
      <c r="F506" s="30">
        <v>198</v>
      </c>
      <c r="G506" s="30"/>
      <c r="H506" s="47"/>
      <c r="I506" s="30"/>
      <c r="J506" s="30"/>
      <c r="K506" s="47"/>
      <c r="L506" s="48"/>
      <c r="M506" s="30"/>
      <c r="N506" s="30"/>
      <c r="O506" s="30">
        <v>198</v>
      </c>
      <c r="P506" s="29"/>
    </row>
    <row r="507" spans="1:16" ht="38.25">
      <c r="A507" s="44" t="s">
        <v>66</v>
      </c>
      <c r="B507" s="61" t="s">
        <v>446</v>
      </c>
      <c r="C507" s="29"/>
      <c r="D507" s="30"/>
      <c r="E507" s="30">
        <v>5000</v>
      </c>
      <c r="F507" s="30">
        <v>5000</v>
      </c>
      <c r="G507" s="30"/>
      <c r="H507" s="47"/>
      <c r="I507" s="30"/>
      <c r="J507" s="30"/>
      <c r="K507" s="47"/>
      <c r="L507" s="48"/>
      <c r="M507" s="30"/>
      <c r="N507" s="30"/>
      <c r="O507" s="30">
        <v>5000</v>
      </c>
      <c r="P507" s="29"/>
    </row>
    <row r="508" spans="1:16">
      <c r="A508" s="22" t="s">
        <v>331</v>
      </c>
      <c r="B508" s="23" t="s">
        <v>447</v>
      </c>
      <c r="C508" s="22" t="s">
        <v>63</v>
      </c>
      <c r="D508" s="23">
        <v>2631</v>
      </c>
      <c r="E508" s="23">
        <v>2581</v>
      </c>
      <c r="F508" s="23">
        <v>2286</v>
      </c>
      <c r="G508" s="23">
        <v>2286</v>
      </c>
      <c r="H508" s="55">
        <v>13</v>
      </c>
      <c r="I508" s="23">
        <v>1358</v>
      </c>
      <c r="J508" s="23">
        <v>928</v>
      </c>
      <c r="K508" s="55"/>
      <c r="L508" s="55"/>
      <c r="M508" s="23">
        <v>858</v>
      </c>
      <c r="N508" s="23">
        <v>70</v>
      </c>
      <c r="O508" s="23">
        <v>0</v>
      </c>
      <c r="P508" s="23">
        <v>295</v>
      </c>
    </row>
    <row r="509" spans="1:16">
      <c r="A509" s="44" t="s">
        <v>64</v>
      </c>
      <c r="B509" s="43" t="s">
        <v>122</v>
      </c>
      <c r="C509" s="29"/>
      <c r="D509" s="29">
        <v>2561</v>
      </c>
      <c r="E509" s="29">
        <v>2511</v>
      </c>
      <c r="F509" s="29">
        <v>2216</v>
      </c>
      <c r="G509" s="30">
        <v>2216</v>
      </c>
      <c r="H509" s="31">
        <v>13</v>
      </c>
      <c r="I509" s="29">
        <v>1358</v>
      </c>
      <c r="J509" s="30">
        <v>858</v>
      </c>
      <c r="K509" s="31">
        <v>33</v>
      </c>
      <c r="L509" s="32">
        <v>2</v>
      </c>
      <c r="M509" s="29">
        <v>858</v>
      </c>
      <c r="N509" s="30">
        <v>0</v>
      </c>
      <c r="O509" s="30">
        <v>0</v>
      </c>
      <c r="P509" s="29">
        <v>295</v>
      </c>
    </row>
    <row r="510" spans="1:16">
      <c r="A510" s="44" t="s">
        <v>74</v>
      </c>
      <c r="B510" s="43" t="s">
        <v>125</v>
      </c>
      <c r="C510" s="29"/>
      <c r="D510" s="30">
        <v>70</v>
      </c>
      <c r="E510" s="30">
        <v>70</v>
      </c>
      <c r="F510" s="30">
        <v>70</v>
      </c>
      <c r="G510" s="30">
        <v>70</v>
      </c>
      <c r="H510" s="30">
        <v>0</v>
      </c>
      <c r="I510" s="30">
        <v>0</v>
      </c>
      <c r="J510" s="30">
        <v>70</v>
      </c>
      <c r="K510" s="30">
        <v>0</v>
      </c>
      <c r="L510" s="30">
        <v>0</v>
      </c>
      <c r="M510" s="30">
        <v>0</v>
      </c>
      <c r="N510" s="30">
        <v>70</v>
      </c>
      <c r="O510" s="30">
        <v>0</v>
      </c>
      <c r="P510" s="30">
        <v>0</v>
      </c>
    </row>
    <row r="511" spans="1:16">
      <c r="A511" s="26" t="s">
        <v>66</v>
      </c>
      <c r="B511" s="83" t="s">
        <v>448</v>
      </c>
      <c r="C511" s="90"/>
      <c r="D511" s="29">
        <v>50</v>
      </c>
      <c r="E511" s="29">
        <v>50</v>
      </c>
      <c r="F511" s="29">
        <v>50</v>
      </c>
      <c r="G511" s="30">
        <v>50</v>
      </c>
      <c r="H511" s="31"/>
      <c r="I511" s="29"/>
      <c r="J511" s="30">
        <v>50</v>
      </c>
      <c r="K511" s="31"/>
      <c r="L511" s="32"/>
      <c r="M511" s="29"/>
      <c r="N511" s="30">
        <v>50</v>
      </c>
      <c r="O511" s="30">
        <v>0</v>
      </c>
      <c r="P511" s="29">
        <v>0</v>
      </c>
    </row>
    <row r="512" spans="1:16">
      <c r="A512" s="26" t="s">
        <v>66</v>
      </c>
      <c r="B512" s="30" t="s">
        <v>78</v>
      </c>
      <c r="C512" s="29"/>
      <c r="D512" s="29">
        <v>20</v>
      </c>
      <c r="E512" s="29">
        <v>20</v>
      </c>
      <c r="F512" s="29">
        <v>20</v>
      </c>
      <c r="G512" s="30">
        <v>20</v>
      </c>
      <c r="H512" s="31"/>
      <c r="I512" s="29"/>
      <c r="J512" s="30">
        <v>20</v>
      </c>
      <c r="K512" s="31"/>
      <c r="L512" s="32"/>
      <c r="M512" s="29"/>
      <c r="N512" s="30">
        <v>20</v>
      </c>
      <c r="O512" s="30">
        <v>0</v>
      </c>
      <c r="P512" s="29">
        <v>0</v>
      </c>
    </row>
    <row r="513" spans="1:16">
      <c r="A513" s="22" t="s">
        <v>340</v>
      </c>
      <c r="B513" s="23" t="s">
        <v>449</v>
      </c>
      <c r="C513" s="22"/>
      <c r="D513" s="23">
        <v>4528</v>
      </c>
      <c r="E513" s="23">
        <v>4505.3999999999996</v>
      </c>
      <c r="F513" s="23">
        <v>4067</v>
      </c>
      <c r="G513" s="23">
        <v>3885</v>
      </c>
      <c r="H513" s="55">
        <v>19</v>
      </c>
      <c r="I513" s="23">
        <v>2215</v>
      </c>
      <c r="J513" s="23">
        <v>1670</v>
      </c>
      <c r="K513" s="55"/>
      <c r="L513" s="55">
        <v>0</v>
      </c>
      <c r="M513" s="23">
        <v>1172</v>
      </c>
      <c r="N513" s="23">
        <v>498</v>
      </c>
      <c r="O513" s="55">
        <v>182</v>
      </c>
      <c r="P513" s="23">
        <v>438.4</v>
      </c>
    </row>
    <row r="514" spans="1:16">
      <c r="A514" s="22" t="s">
        <v>342</v>
      </c>
      <c r="B514" s="23" t="s">
        <v>62</v>
      </c>
      <c r="C514" s="22" t="s">
        <v>63</v>
      </c>
      <c r="D514" s="23">
        <v>3867</v>
      </c>
      <c r="E514" s="23">
        <v>4034.4</v>
      </c>
      <c r="F514" s="23">
        <v>3602</v>
      </c>
      <c r="G514" s="23">
        <v>3602</v>
      </c>
      <c r="H514" s="55">
        <v>17</v>
      </c>
      <c r="I514" s="23">
        <v>2062</v>
      </c>
      <c r="J514" s="23">
        <v>1540</v>
      </c>
      <c r="K514" s="55"/>
      <c r="L514" s="55"/>
      <c r="M514" s="23">
        <v>1122</v>
      </c>
      <c r="N514" s="23">
        <v>418</v>
      </c>
      <c r="O514" s="23">
        <v>0</v>
      </c>
      <c r="P514" s="23">
        <v>432.4</v>
      </c>
    </row>
    <row r="515" spans="1:16">
      <c r="A515" s="44" t="s">
        <v>64</v>
      </c>
      <c r="B515" s="43" t="s">
        <v>122</v>
      </c>
      <c r="C515" s="29"/>
      <c r="D515" s="29">
        <v>3491</v>
      </c>
      <c r="E515" s="29">
        <v>3616.4</v>
      </c>
      <c r="F515" s="29">
        <v>3184</v>
      </c>
      <c r="G515" s="30">
        <v>3184</v>
      </c>
      <c r="H515" s="31">
        <v>17</v>
      </c>
      <c r="I515" s="29">
        <v>2062</v>
      </c>
      <c r="J515" s="30">
        <v>1122</v>
      </c>
      <c r="K515" s="31">
        <v>33</v>
      </c>
      <c r="L515" s="32">
        <v>2</v>
      </c>
      <c r="M515" s="29">
        <v>1122</v>
      </c>
      <c r="N515" s="30">
        <v>0</v>
      </c>
      <c r="O515" s="30">
        <v>0</v>
      </c>
      <c r="P515" s="29">
        <v>432.4</v>
      </c>
    </row>
    <row r="516" spans="1:16">
      <c r="A516" s="44" t="s">
        <v>74</v>
      </c>
      <c r="B516" s="43" t="s">
        <v>125</v>
      </c>
      <c r="C516" s="29"/>
      <c r="D516" s="30">
        <v>376</v>
      </c>
      <c r="E516" s="30">
        <v>418</v>
      </c>
      <c r="F516" s="30">
        <v>418</v>
      </c>
      <c r="G516" s="30">
        <v>418</v>
      </c>
      <c r="H516" s="30">
        <v>0</v>
      </c>
      <c r="I516" s="30">
        <v>0</v>
      </c>
      <c r="J516" s="30">
        <v>418</v>
      </c>
      <c r="K516" s="30">
        <v>0</v>
      </c>
      <c r="L516" s="30">
        <v>0</v>
      </c>
      <c r="M516" s="30">
        <v>0</v>
      </c>
      <c r="N516" s="30">
        <v>418</v>
      </c>
      <c r="O516" s="30">
        <v>0</v>
      </c>
      <c r="P516" s="30">
        <v>0</v>
      </c>
    </row>
    <row r="517" spans="1:16" ht="63.75">
      <c r="A517" s="44" t="s">
        <v>66</v>
      </c>
      <c r="B517" s="91" t="s">
        <v>450</v>
      </c>
      <c r="C517" s="29"/>
      <c r="D517" s="30">
        <v>50</v>
      </c>
      <c r="E517" s="30">
        <v>139</v>
      </c>
      <c r="F517" s="30">
        <v>139</v>
      </c>
      <c r="G517" s="30">
        <v>139</v>
      </c>
      <c r="H517" s="30">
        <v>0</v>
      </c>
      <c r="I517" s="30">
        <v>0</v>
      </c>
      <c r="J517" s="30">
        <v>139</v>
      </c>
      <c r="K517" s="30">
        <v>0</v>
      </c>
      <c r="L517" s="30">
        <v>0</v>
      </c>
      <c r="M517" s="30">
        <v>0</v>
      </c>
      <c r="N517" s="30">
        <v>139</v>
      </c>
      <c r="O517" s="30"/>
      <c r="P517" s="30"/>
    </row>
    <row r="518" spans="1:16" ht="76.5">
      <c r="A518" s="44"/>
      <c r="B518" s="53" t="s">
        <v>451</v>
      </c>
      <c r="C518" s="29"/>
      <c r="D518" s="29"/>
      <c r="E518" s="29">
        <v>228</v>
      </c>
      <c r="F518" s="29">
        <v>228</v>
      </c>
      <c r="G518" s="30">
        <v>228</v>
      </c>
      <c r="H518" s="31"/>
      <c r="I518" s="29"/>
      <c r="J518" s="30">
        <v>228</v>
      </c>
      <c r="K518" s="31"/>
      <c r="L518" s="32"/>
      <c r="M518" s="29"/>
      <c r="N518" s="30">
        <v>228</v>
      </c>
      <c r="O518" s="30"/>
      <c r="P518" s="29"/>
    </row>
    <row r="519" spans="1:16">
      <c r="A519" s="44" t="s">
        <v>66</v>
      </c>
      <c r="B519" s="30" t="s">
        <v>78</v>
      </c>
      <c r="C519" s="29"/>
      <c r="D519" s="29">
        <v>21</v>
      </c>
      <c r="E519" s="29">
        <v>21</v>
      </c>
      <c r="F519" s="29">
        <v>21</v>
      </c>
      <c r="G519" s="30">
        <v>21</v>
      </c>
      <c r="H519" s="31"/>
      <c r="I519" s="29"/>
      <c r="J519" s="30">
        <v>21</v>
      </c>
      <c r="K519" s="31"/>
      <c r="L519" s="32"/>
      <c r="M519" s="29"/>
      <c r="N519" s="30">
        <v>21</v>
      </c>
      <c r="O519" s="30">
        <v>0</v>
      </c>
      <c r="P519" s="29">
        <v>0</v>
      </c>
    </row>
    <row r="520" spans="1:16" ht="38.25">
      <c r="A520" s="44" t="s">
        <v>66</v>
      </c>
      <c r="B520" s="53" t="s">
        <v>452</v>
      </c>
      <c r="C520" s="29"/>
      <c r="D520" s="29"/>
      <c r="E520" s="29">
        <v>30</v>
      </c>
      <c r="F520" s="29">
        <v>30</v>
      </c>
      <c r="G520" s="30">
        <v>30</v>
      </c>
      <c r="H520" s="31"/>
      <c r="I520" s="29"/>
      <c r="J520" s="30">
        <v>30</v>
      </c>
      <c r="K520" s="31"/>
      <c r="L520" s="32"/>
      <c r="M520" s="29"/>
      <c r="N520" s="30">
        <v>30</v>
      </c>
      <c r="O520" s="30"/>
      <c r="P520" s="29"/>
    </row>
    <row r="521" spans="1:16">
      <c r="A521" s="20" t="s">
        <v>344</v>
      </c>
      <c r="B521" s="40" t="s">
        <v>453</v>
      </c>
      <c r="C521" s="22" t="s">
        <v>173</v>
      </c>
      <c r="D521" s="23">
        <v>237</v>
      </c>
      <c r="E521" s="23">
        <v>286</v>
      </c>
      <c r="F521" s="23">
        <v>283</v>
      </c>
      <c r="G521" s="23">
        <v>283</v>
      </c>
      <c r="H521" s="23">
        <v>2</v>
      </c>
      <c r="I521" s="23">
        <v>153</v>
      </c>
      <c r="J521" s="23">
        <v>130</v>
      </c>
      <c r="K521" s="23"/>
      <c r="L521" s="23"/>
      <c r="M521" s="23">
        <v>50</v>
      </c>
      <c r="N521" s="23">
        <v>80</v>
      </c>
      <c r="O521" s="23">
        <v>0</v>
      </c>
      <c r="P521" s="23">
        <v>3</v>
      </c>
    </row>
    <row r="522" spans="1:16">
      <c r="A522" s="44" t="s">
        <v>66</v>
      </c>
      <c r="B522" s="83" t="s">
        <v>454</v>
      </c>
      <c r="C522" s="90"/>
      <c r="D522" s="29">
        <v>237</v>
      </c>
      <c r="E522" s="29">
        <v>206</v>
      </c>
      <c r="F522" s="29">
        <v>203</v>
      </c>
      <c r="G522" s="30">
        <v>203</v>
      </c>
      <c r="H522" s="31">
        <v>2</v>
      </c>
      <c r="I522" s="29">
        <v>153</v>
      </c>
      <c r="J522" s="30">
        <v>50</v>
      </c>
      <c r="K522" s="30">
        <v>25</v>
      </c>
      <c r="L522" s="32"/>
      <c r="M522" s="29">
        <v>50</v>
      </c>
      <c r="N522" s="30">
        <v>0</v>
      </c>
      <c r="O522" s="30">
        <v>0</v>
      </c>
      <c r="P522" s="29">
        <v>3</v>
      </c>
    </row>
    <row r="523" spans="1:16" ht="25.5">
      <c r="A523" s="44" t="s">
        <v>66</v>
      </c>
      <c r="B523" s="83" t="s">
        <v>455</v>
      </c>
      <c r="C523" s="90"/>
      <c r="D523" s="29"/>
      <c r="E523" s="29">
        <v>80</v>
      </c>
      <c r="F523" s="29">
        <v>80</v>
      </c>
      <c r="G523" s="30">
        <v>80</v>
      </c>
      <c r="H523" s="31"/>
      <c r="I523" s="29"/>
      <c r="J523" s="30">
        <v>80</v>
      </c>
      <c r="K523" s="31"/>
      <c r="L523" s="32"/>
      <c r="M523" s="29"/>
      <c r="N523" s="30">
        <v>80</v>
      </c>
      <c r="O523" s="30"/>
      <c r="P523" s="29"/>
    </row>
    <row r="524" spans="1:16">
      <c r="A524" s="20" t="s">
        <v>346</v>
      </c>
      <c r="B524" s="39" t="s">
        <v>307</v>
      </c>
      <c r="C524" s="92">
        <v>280</v>
      </c>
      <c r="D524" s="18">
        <v>424</v>
      </c>
      <c r="E524" s="18">
        <v>185</v>
      </c>
      <c r="F524" s="18">
        <v>182</v>
      </c>
      <c r="G524" s="18">
        <v>0</v>
      </c>
      <c r="H524" s="18">
        <v>0</v>
      </c>
      <c r="I524" s="18">
        <v>0</v>
      </c>
      <c r="J524" s="18">
        <v>0</v>
      </c>
      <c r="K524" s="18">
        <v>0</v>
      </c>
      <c r="L524" s="18">
        <v>0</v>
      </c>
      <c r="M524" s="18">
        <v>0</v>
      </c>
      <c r="N524" s="18">
        <v>0</v>
      </c>
      <c r="O524" s="18">
        <v>182</v>
      </c>
      <c r="P524" s="18">
        <v>3</v>
      </c>
    </row>
    <row r="525" spans="1:16">
      <c r="A525" s="44" t="s">
        <v>66</v>
      </c>
      <c r="B525" s="61" t="s">
        <v>456</v>
      </c>
      <c r="C525" s="90"/>
      <c r="D525" s="29">
        <v>374</v>
      </c>
      <c r="E525" s="29">
        <v>135</v>
      </c>
      <c r="F525" s="29">
        <v>132</v>
      </c>
      <c r="G525" s="30">
        <v>0</v>
      </c>
      <c r="H525" s="31"/>
      <c r="I525" s="29"/>
      <c r="J525" s="30">
        <v>0</v>
      </c>
      <c r="K525" s="31"/>
      <c r="L525" s="32"/>
      <c r="M525" s="29"/>
      <c r="N525" s="30">
        <v>0</v>
      </c>
      <c r="O525" s="30">
        <v>132</v>
      </c>
      <c r="P525" s="29">
        <v>3</v>
      </c>
    </row>
    <row r="526" spans="1:16">
      <c r="A526" s="44" t="s">
        <v>66</v>
      </c>
      <c r="B526" s="93" t="s">
        <v>457</v>
      </c>
      <c r="C526" s="90"/>
      <c r="D526" s="29">
        <v>50</v>
      </c>
      <c r="E526" s="29">
        <v>50</v>
      </c>
      <c r="F526" s="29">
        <v>50</v>
      </c>
      <c r="G526" s="30"/>
      <c r="H526" s="31"/>
      <c r="I526" s="29"/>
      <c r="J526" s="30">
        <v>0</v>
      </c>
      <c r="K526" s="31"/>
      <c r="L526" s="32"/>
      <c r="M526" s="29"/>
      <c r="N526" s="30"/>
      <c r="O526" s="30">
        <v>50</v>
      </c>
      <c r="P526" s="29">
        <v>0</v>
      </c>
    </row>
    <row r="527" spans="1:16">
      <c r="A527" s="22" t="s">
        <v>350</v>
      </c>
      <c r="B527" s="23" t="s">
        <v>458</v>
      </c>
      <c r="C527" s="22" t="s">
        <v>63</v>
      </c>
      <c r="D527" s="18">
        <v>6762</v>
      </c>
      <c r="E527" s="18">
        <v>7685</v>
      </c>
      <c r="F527" s="18">
        <v>7049</v>
      </c>
      <c r="G527" s="18">
        <v>7049</v>
      </c>
      <c r="H527" s="18">
        <v>24</v>
      </c>
      <c r="I527" s="18">
        <v>3047</v>
      </c>
      <c r="J527" s="18">
        <v>4002</v>
      </c>
      <c r="K527" s="18"/>
      <c r="L527" s="18"/>
      <c r="M527" s="18">
        <v>1584</v>
      </c>
      <c r="N527" s="18">
        <v>2418</v>
      </c>
      <c r="O527" s="18">
        <v>0</v>
      </c>
      <c r="P527" s="18">
        <v>636</v>
      </c>
    </row>
    <row r="528" spans="1:16">
      <c r="A528" s="44" t="s">
        <v>64</v>
      </c>
      <c r="B528" s="43" t="s">
        <v>122</v>
      </c>
      <c r="C528" s="29"/>
      <c r="D528" s="29">
        <v>4978</v>
      </c>
      <c r="E528" s="29">
        <v>5267</v>
      </c>
      <c r="F528" s="29">
        <v>4631</v>
      </c>
      <c r="G528" s="30">
        <v>4631</v>
      </c>
      <c r="H528" s="31">
        <v>24</v>
      </c>
      <c r="I528" s="29">
        <v>3047</v>
      </c>
      <c r="J528" s="30">
        <v>1584</v>
      </c>
      <c r="K528" s="31">
        <v>33</v>
      </c>
      <c r="L528" s="32">
        <v>2</v>
      </c>
      <c r="M528" s="29">
        <v>1584</v>
      </c>
      <c r="N528" s="30">
        <v>0</v>
      </c>
      <c r="O528" s="30">
        <v>0</v>
      </c>
      <c r="P528" s="29">
        <v>636</v>
      </c>
    </row>
    <row r="529" spans="1:16">
      <c r="A529" s="44" t="s">
        <v>74</v>
      </c>
      <c r="B529" s="43" t="s">
        <v>125</v>
      </c>
      <c r="C529" s="29"/>
      <c r="D529" s="30">
        <v>1784</v>
      </c>
      <c r="E529" s="30">
        <v>2418</v>
      </c>
      <c r="F529" s="30">
        <v>2418</v>
      </c>
      <c r="G529" s="30">
        <v>2418</v>
      </c>
      <c r="H529" s="30">
        <v>0</v>
      </c>
      <c r="I529" s="30">
        <v>0</v>
      </c>
      <c r="J529" s="30">
        <v>2418</v>
      </c>
      <c r="K529" s="30">
        <v>0</v>
      </c>
      <c r="L529" s="30">
        <v>0</v>
      </c>
      <c r="M529" s="30">
        <v>0</v>
      </c>
      <c r="N529" s="30">
        <v>2418</v>
      </c>
      <c r="O529" s="30">
        <v>0</v>
      </c>
      <c r="P529" s="30">
        <v>0</v>
      </c>
    </row>
    <row r="530" spans="1:16">
      <c r="A530" s="44" t="s">
        <v>66</v>
      </c>
      <c r="B530" s="83" t="s">
        <v>459</v>
      </c>
      <c r="C530" s="90"/>
      <c r="D530" s="29">
        <v>200</v>
      </c>
      <c r="E530" s="29">
        <v>200</v>
      </c>
      <c r="F530" s="29">
        <v>200</v>
      </c>
      <c r="G530" s="30">
        <v>200</v>
      </c>
      <c r="H530" s="31"/>
      <c r="I530" s="29"/>
      <c r="J530" s="30">
        <v>200</v>
      </c>
      <c r="K530" s="31"/>
      <c r="L530" s="32"/>
      <c r="M530" s="29"/>
      <c r="N530" s="30">
        <v>200</v>
      </c>
      <c r="O530" s="30">
        <v>0</v>
      </c>
      <c r="P530" s="29">
        <v>0</v>
      </c>
    </row>
    <row r="531" spans="1:16" ht="25.5">
      <c r="A531" s="44" t="s">
        <v>66</v>
      </c>
      <c r="B531" s="53" t="s">
        <v>460</v>
      </c>
      <c r="C531" s="54"/>
      <c r="D531" s="29">
        <v>700</v>
      </c>
      <c r="E531" s="29">
        <v>700</v>
      </c>
      <c r="F531" s="29">
        <v>700</v>
      </c>
      <c r="G531" s="30">
        <v>700</v>
      </c>
      <c r="H531" s="31"/>
      <c r="I531" s="29"/>
      <c r="J531" s="30">
        <v>700</v>
      </c>
      <c r="K531" s="31"/>
      <c r="L531" s="32"/>
      <c r="M531" s="29"/>
      <c r="N531" s="30">
        <v>700</v>
      </c>
      <c r="O531" s="30">
        <v>0</v>
      </c>
      <c r="P531" s="29">
        <v>0</v>
      </c>
    </row>
    <row r="532" spans="1:16">
      <c r="A532" s="44" t="s">
        <v>66</v>
      </c>
      <c r="B532" s="30" t="s">
        <v>78</v>
      </c>
      <c r="C532" s="29"/>
      <c r="D532" s="29">
        <v>19</v>
      </c>
      <c r="E532" s="29">
        <v>19</v>
      </c>
      <c r="F532" s="29">
        <v>19</v>
      </c>
      <c r="G532" s="30">
        <v>19</v>
      </c>
      <c r="H532" s="31"/>
      <c r="I532" s="29"/>
      <c r="J532" s="30">
        <v>19</v>
      </c>
      <c r="K532" s="31"/>
      <c r="L532" s="32"/>
      <c r="M532" s="29"/>
      <c r="N532" s="30">
        <v>19</v>
      </c>
      <c r="O532" s="30">
        <v>0</v>
      </c>
      <c r="P532" s="29">
        <v>0</v>
      </c>
    </row>
    <row r="533" spans="1:16" ht="63.75">
      <c r="A533" s="44" t="s">
        <v>66</v>
      </c>
      <c r="B533" s="61" t="s">
        <v>461</v>
      </c>
      <c r="C533" s="29"/>
      <c r="D533" s="29">
        <v>865</v>
      </c>
      <c r="E533" s="29">
        <v>1309</v>
      </c>
      <c r="F533" s="29">
        <v>1309</v>
      </c>
      <c r="G533" s="29">
        <v>1309</v>
      </c>
      <c r="H533" s="29">
        <v>0</v>
      </c>
      <c r="I533" s="29">
        <v>0</v>
      </c>
      <c r="J533" s="29">
        <v>1309</v>
      </c>
      <c r="K533" s="29">
        <v>0</v>
      </c>
      <c r="L533" s="29">
        <v>0</v>
      </c>
      <c r="M533" s="29">
        <v>0</v>
      </c>
      <c r="N533" s="29">
        <v>1309</v>
      </c>
      <c r="O533" s="30"/>
      <c r="P533" s="29"/>
    </row>
    <row r="534" spans="1:16">
      <c r="A534" s="44" t="s">
        <v>66</v>
      </c>
      <c r="B534" s="53" t="s">
        <v>462</v>
      </c>
      <c r="C534" s="54"/>
      <c r="D534" s="29"/>
      <c r="E534" s="29">
        <v>90</v>
      </c>
      <c r="F534" s="29">
        <v>90</v>
      </c>
      <c r="G534" s="30">
        <v>90</v>
      </c>
      <c r="H534" s="31"/>
      <c r="I534" s="29"/>
      <c r="J534" s="30">
        <v>90</v>
      </c>
      <c r="K534" s="31"/>
      <c r="L534" s="32"/>
      <c r="M534" s="29"/>
      <c r="N534" s="30">
        <v>90</v>
      </c>
      <c r="O534" s="30"/>
      <c r="P534" s="29"/>
    </row>
    <row r="535" spans="1:16" ht="25.5">
      <c r="A535" s="44" t="s">
        <v>66</v>
      </c>
      <c r="B535" s="53" t="s">
        <v>412</v>
      </c>
      <c r="C535" s="54"/>
      <c r="D535" s="29"/>
      <c r="E535" s="29">
        <v>100</v>
      </c>
      <c r="F535" s="29">
        <v>100</v>
      </c>
      <c r="G535" s="30">
        <v>100</v>
      </c>
      <c r="H535" s="31"/>
      <c r="I535" s="29"/>
      <c r="J535" s="30">
        <v>100</v>
      </c>
      <c r="K535" s="31"/>
      <c r="L535" s="32"/>
      <c r="M535" s="29"/>
      <c r="N535" s="30">
        <v>100</v>
      </c>
      <c r="O535" s="30"/>
      <c r="P535" s="29"/>
    </row>
    <row r="536" spans="1:16">
      <c r="A536" s="22" t="s">
        <v>463</v>
      </c>
      <c r="B536" s="23" t="s">
        <v>464</v>
      </c>
      <c r="C536" s="54"/>
      <c r="D536" s="18">
        <v>6374</v>
      </c>
      <c r="E536" s="18">
        <v>6365</v>
      </c>
      <c r="F536" s="18">
        <v>5833</v>
      </c>
      <c r="G536" s="18">
        <v>5711</v>
      </c>
      <c r="H536" s="24">
        <v>21</v>
      </c>
      <c r="I536" s="18">
        <v>2490</v>
      </c>
      <c r="J536" s="18">
        <v>3221</v>
      </c>
      <c r="K536" s="24">
        <v>0</v>
      </c>
      <c r="L536" s="24">
        <v>0</v>
      </c>
      <c r="M536" s="18">
        <v>1386</v>
      </c>
      <c r="N536" s="18">
        <v>1835</v>
      </c>
      <c r="O536" s="24">
        <v>122</v>
      </c>
      <c r="P536" s="18">
        <v>532</v>
      </c>
    </row>
    <row r="537" spans="1:16">
      <c r="A537" s="22" t="s">
        <v>465</v>
      </c>
      <c r="B537" s="23" t="s">
        <v>62</v>
      </c>
      <c r="C537" s="22" t="s">
        <v>63</v>
      </c>
      <c r="D537" s="23">
        <v>6143</v>
      </c>
      <c r="E537" s="23">
        <v>6243</v>
      </c>
      <c r="F537" s="23">
        <v>5711</v>
      </c>
      <c r="G537" s="23">
        <v>5711</v>
      </c>
      <c r="H537" s="55">
        <v>21</v>
      </c>
      <c r="I537" s="23">
        <v>2490</v>
      </c>
      <c r="J537" s="23">
        <v>3221</v>
      </c>
      <c r="K537" s="55"/>
      <c r="L537" s="55"/>
      <c r="M537" s="23">
        <v>1386</v>
      </c>
      <c r="N537" s="23">
        <v>1835</v>
      </c>
      <c r="O537" s="23">
        <v>0</v>
      </c>
      <c r="P537" s="23">
        <v>532</v>
      </c>
    </row>
    <row r="538" spans="1:16">
      <c r="A538" s="44" t="s">
        <v>64</v>
      </c>
      <c r="B538" s="43" t="s">
        <v>122</v>
      </c>
      <c r="C538" s="22"/>
      <c r="D538" s="29">
        <v>4664</v>
      </c>
      <c r="E538" s="29">
        <v>4408</v>
      </c>
      <c r="F538" s="29">
        <v>3876</v>
      </c>
      <c r="G538" s="30">
        <v>3876</v>
      </c>
      <c r="H538" s="31">
        <v>21</v>
      </c>
      <c r="I538" s="29">
        <v>2490</v>
      </c>
      <c r="J538" s="30">
        <v>1386</v>
      </c>
      <c r="K538" s="31">
        <v>33</v>
      </c>
      <c r="L538" s="32">
        <v>2</v>
      </c>
      <c r="M538" s="29">
        <v>1386</v>
      </c>
      <c r="N538" s="30">
        <v>0</v>
      </c>
      <c r="O538" s="30">
        <v>0</v>
      </c>
      <c r="P538" s="29">
        <v>532</v>
      </c>
    </row>
    <row r="539" spans="1:16">
      <c r="A539" s="44" t="s">
        <v>74</v>
      </c>
      <c r="B539" s="43" t="s">
        <v>125</v>
      </c>
      <c r="C539" s="22"/>
      <c r="D539" s="30">
        <v>1479</v>
      </c>
      <c r="E539" s="30">
        <v>1835</v>
      </c>
      <c r="F539" s="30">
        <v>1835</v>
      </c>
      <c r="G539" s="30">
        <v>1835</v>
      </c>
      <c r="H539" s="30">
        <v>0</v>
      </c>
      <c r="I539" s="30">
        <v>0</v>
      </c>
      <c r="J539" s="30">
        <v>1835</v>
      </c>
      <c r="K539" s="30">
        <v>0</v>
      </c>
      <c r="L539" s="30">
        <v>0</v>
      </c>
      <c r="M539" s="30">
        <v>0</v>
      </c>
      <c r="N539" s="30">
        <v>1835</v>
      </c>
      <c r="O539" s="30">
        <v>0</v>
      </c>
      <c r="P539" s="30">
        <v>0</v>
      </c>
    </row>
    <row r="540" spans="1:16">
      <c r="A540" s="44" t="s">
        <v>66</v>
      </c>
      <c r="B540" s="30" t="s">
        <v>78</v>
      </c>
      <c r="C540" s="29"/>
      <c r="D540" s="29">
        <v>19</v>
      </c>
      <c r="E540" s="29">
        <v>19</v>
      </c>
      <c r="F540" s="29">
        <v>19</v>
      </c>
      <c r="G540" s="30">
        <v>19</v>
      </c>
      <c r="H540" s="31"/>
      <c r="I540" s="29"/>
      <c r="J540" s="30">
        <v>19</v>
      </c>
      <c r="K540" s="31"/>
      <c r="L540" s="32"/>
      <c r="M540" s="29"/>
      <c r="N540" s="30">
        <v>19</v>
      </c>
      <c r="O540" s="30">
        <v>0</v>
      </c>
      <c r="P540" s="29">
        <v>0</v>
      </c>
    </row>
    <row r="541" spans="1:16" ht="51">
      <c r="A541" s="44" t="s">
        <v>66</v>
      </c>
      <c r="B541" s="27" t="s">
        <v>466</v>
      </c>
      <c r="C541" s="90"/>
      <c r="D541" s="29">
        <v>220</v>
      </c>
      <c r="E541" s="29">
        <v>220</v>
      </c>
      <c r="F541" s="29">
        <v>220</v>
      </c>
      <c r="G541" s="30">
        <v>220</v>
      </c>
      <c r="H541" s="31"/>
      <c r="I541" s="29"/>
      <c r="J541" s="30">
        <v>220</v>
      </c>
      <c r="K541" s="31"/>
      <c r="L541" s="32"/>
      <c r="M541" s="29"/>
      <c r="N541" s="30">
        <v>220</v>
      </c>
      <c r="O541" s="30">
        <v>0</v>
      </c>
      <c r="P541" s="29">
        <v>0</v>
      </c>
    </row>
    <row r="542" spans="1:16">
      <c r="A542" s="44" t="s">
        <v>66</v>
      </c>
      <c r="B542" s="27" t="s">
        <v>467</v>
      </c>
      <c r="C542" s="90"/>
      <c r="D542" s="29">
        <v>100</v>
      </c>
      <c r="E542" s="29">
        <v>100</v>
      </c>
      <c r="F542" s="29">
        <v>100</v>
      </c>
      <c r="G542" s="30">
        <v>100</v>
      </c>
      <c r="H542" s="31"/>
      <c r="I542" s="29"/>
      <c r="J542" s="30">
        <v>100</v>
      </c>
      <c r="K542" s="31"/>
      <c r="L542" s="32"/>
      <c r="M542" s="29"/>
      <c r="N542" s="30">
        <v>100</v>
      </c>
      <c r="O542" s="30">
        <v>0</v>
      </c>
      <c r="P542" s="29">
        <v>0</v>
      </c>
    </row>
    <row r="543" spans="1:16" ht="63.75">
      <c r="A543" s="44" t="s">
        <v>66</v>
      </c>
      <c r="B543" s="53" t="s">
        <v>468</v>
      </c>
      <c r="C543" s="54"/>
      <c r="D543" s="29">
        <v>131</v>
      </c>
      <c r="E543" s="29">
        <v>131</v>
      </c>
      <c r="F543" s="29">
        <v>131</v>
      </c>
      <c r="G543" s="30">
        <v>131</v>
      </c>
      <c r="H543" s="31"/>
      <c r="I543" s="29"/>
      <c r="J543" s="30">
        <v>131</v>
      </c>
      <c r="K543" s="31"/>
      <c r="L543" s="32"/>
      <c r="M543" s="29"/>
      <c r="N543" s="30">
        <v>131</v>
      </c>
      <c r="O543" s="30">
        <v>0</v>
      </c>
      <c r="P543" s="29">
        <v>0</v>
      </c>
    </row>
    <row r="544" spans="1:16" ht="38.25">
      <c r="A544" s="44" t="s">
        <v>66</v>
      </c>
      <c r="B544" s="53" t="s">
        <v>469</v>
      </c>
      <c r="C544" s="54"/>
      <c r="D544" s="29">
        <v>650</v>
      </c>
      <c r="E544" s="29">
        <v>650</v>
      </c>
      <c r="F544" s="29">
        <v>650</v>
      </c>
      <c r="G544" s="30">
        <v>650</v>
      </c>
      <c r="H544" s="31"/>
      <c r="I544" s="29"/>
      <c r="J544" s="30">
        <v>650</v>
      </c>
      <c r="K544" s="31"/>
      <c r="L544" s="32"/>
      <c r="M544" s="29"/>
      <c r="N544" s="30">
        <v>650</v>
      </c>
      <c r="O544" s="30"/>
      <c r="P544" s="29">
        <v>0</v>
      </c>
    </row>
    <row r="545" spans="1:16" ht="25.5">
      <c r="A545" s="44" t="s">
        <v>66</v>
      </c>
      <c r="B545" s="53" t="s">
        <v>470</v>
      </c>
      <c r="C545" s="54"/>
      <c r="D545" s="29"/>
      <c r="E545" s="29">
        <v>715</v>
      </c>
      <c r="F545" s="29">
        <v>715</v>
      </c>
      <c r="G545" s="30">
        <v>715</v>
      </c>
      <c r="H545" s="31"/>
      <c r="I545" s="29"/>
      <c r="J545" s="30">
        <v>715</v>
      </c>
      <c r="K545" s="31"/>
      <c r="L545" s="32"/>
      <c r="M545" s="29"/>
      <c r="N545" s="30">
        <v>715</v>
      </c>
      <c r="O545" s="30"/>
      <c r="P545" s="29"/>
    </row>
    <row r="546" spans="1:16">
      <c r="A546" s="20" t="s">
        <v>471</v>
      </c>
      <c r="B546" s="57" t="s">
        <v>472</v>
      </c>
      <c r="C546" s="52" t="s">
        <v>223</v>
      </c>
      <c r="D546" s="18">
        <v>231</v>
      </c>
      <c r="E546" s="18">
        <v>122</v>
      </c>
      <c r="F546" s="18">
        <v>122</v>
      </c>
      <c r="G546" s="18">
        <v>0</v>
      </c>
      <c r="H546" s="18">
        <v>0</v>
      </c>
      <c r="I546" s="18">
        <v>0</v>
      </c>
      <c r="J546" s="18">
        <v>0</v>
      </c>
      <c r="K546" s="18">
        <v>0</v>
      </c>
      <c r="L546" s="18">
        <v>0</v>
      </c>
      <c r="M546" s="18">
        <v>0</v>
      </c>
      <c r="N546" s="18">
        <v>0</v>
      </c>
      <c r="O546" s="18">
        <v>122</v>
      </c>
      <c r="P546" s="18">
        <v>0</v>
      </c>
    </row>
    <row r="547" spans="1:16" ht="25.5">
      <c r="A547" s="44" t="s">
        <v>66</v>
      </c>
      <c r="B547" s="27" t="s">
        <v>473</v>
      </c>
      <c r="C547" s="54"/>
      <c r="D547" s="29">
        <v>122</v>
      </c>
      <c r="E547" s="29">
        <v>122</v>
      </c>
      <c r="F547" s="29">
        <v>122</v>
      </c>
      <c r="G547" s="30">
        <v>0</v>
      </c>
      <c r="H547" s="31"/>
      <c r="I547" s="29"/>
      <c r="J547" s="30">
        <v>0</v>
      </c>
      <c r="K547" s="31"/>
      <c r="L547" s="32"/>
      <c r="M547" s="29"/>
      <c r="N547" s="30">
        <v>0</v>
      </c>
      <c r="O547" s="30">
        <v>122</v>
      </c>
      <c r="P547" s="29">
        <v>0</v>
      </c>
    </row>
    <row r="548" spans="1:16">
      <c r="A548" s="22" t="s">
        <v>474</v>
      </c>
      <c r="B548" s="23" t="s">
        <v>475</v>
      </c>
      <c r="C548" s="22" t="s">
        <v>476</v>
      </c>
      <c r="D548" s="23">
        <v>12379</v>
      </c>
      <c r="E548" s="23">
        <v>12479</v>
      </c>
      <c r="F548" s="23">
        <v>12479</v>
      </c>
      <c r="G548" s="23">
        <v>0</v>
      </c>
      <c r="H548" s="23">
        <v>0</v>
      </c>
      <c r="I548" s="23">
        <v>0</v>
      </c>
      <c r="J548" s="23">
        <v>0</v>
      </c>
      <c r="K548" s="23">
        <v>0</v>
      </c>
      <c r="L548" s="23">
        <v>0</v>
      </c>
      <c r="M548" s="23">
        <v>0</v>
      </c>
      <c r="N548" s="23">
        <v>0</v>
      </c>
      <c r="O548" s="23">
        <v>12479</v>
      </c>
      <c r="P548" s="23">
        <v>0</v>
      </c>
    </row>
    <row r="549" spans="1:16" ht="38.25">
      <c r="A549" s="37"/>
      <c r="B549" s="53" t="s">
        <v>477</v>
      </c>
      <c r="C549" s="37"/>
      <c r="D549" s="30">
        <v>12379</v>
      </c>
      <c r="E549" s="29">
        <v>12479</v>
      </c>
      <c r="F549" s="29">
        <v>12479</v>
      </c>
      <c r="G549" s="30">
        <v>0</v>
      </c>
      <c r="H549" s="31"/>
      <c r="I549" s="29"/>
      <c r="J549" s="30">
        <v>0</v>
      </c>
      <c r="K549" s="31"/>
      <c r="L549" s="32"/>
      <c r="M549" s="29"/>
      <c r="N549" s="30">
        <v>0</v>
      </c>
      <c r="O549" s="30">
        <v>12479</v>
      </c>
      <c r="P549" s="29">
        <v>0</v>
      </c>
    </row>
    <row r="550" spans="1:16" ht="25.5">
      <c r="A550" s="37"/>
      <c r="B550" s="53" t="s">
        <v>478</v>
      </c>
      <c r="C550" s="37"/>
      <c r="D550" s="30"/>
      <c r="E550" s="29">
        <v>100</v>
      </c>
      <c r="F550" s="29">
        <v>100</v>
      </c>
      <c r="G550" s="30">
        <v>0</v>
      </c>
      <c r="H550" s="31"/>
      <c r="I550" s="29"/>
      <c r="J550" s="30">
        <v>0</v>
      </c>
      <c r="K550" s="31"/>
      <c r="L550" s="32"/>
      <c r="M550" s="29"/>
      <c r="N550" s="30">
        <v>0</v>
      </c>
      <c r="O550" s="30">
        <v>100</v>
      </c>
      <c r="P550" s="29"/>
    </row>
    <row r="551" spans="1:16">
      <c r="A551" s="22" t="s">
        <v>479</v>
      </c>
      <c r="B551" s="23" t="s">
        <v>480</v>
      </c>
      <c r="C551" s="22" t="s">
        <v>481</v>
      </c>
      <c r="D551" s="23">
        <v>30230</v>
      </c>
      <c r="E551" s="23">
        <v>32822</v>
      </c>
      <c r="F551" s="23">
        <v>32822</v>
      </c>
      <c r="G551" s="23">
        <v>0</v>
      </c>
      <c r="H551" s="23">
        <v>0</v>
      </c>
      <c r="I551" s="23">
        <v>0</v>
      </c>
      <c r="J551" s="23">
        <v>0</v>
      </c>
      <c r="K551" s="23">
        <v>0</v>
      </c>
      <c r="L551" s="23">
        <v>0</v>
      </c>
      <c r="M551" s="23">
        <v>0</v>
      </c>
      <c r="N551" s="23">
        <v>0</v>
      </c>
      <c r="O551" s="23">
        <v>32822</v>
      </c>
      <c r="P551" s="29">
        <v>0</v>
      </c>
    </row>
    <row r="552" spans="1:16">
      <c r="A552" s="22" t="s">
        <v>64</v>
      </c>
      <c r="B552" s="23" t="s">
        <v>482</v>
      </c>
      <c r="C552" s="22"/>
      <c r="D552" s="23">
        <v>25719</v>
      </c>
      <c r="E552" s="23">
        <v>26867</v>
      </c>
      <c r="F552" s="23">
        <v>26867</v>
      </c>
      <c r="G552" s="23">
        <v>0</v>
      </c>
      <c r="H552" s="23">
        <v>0</v>
      </c>
      <c r="I552" s="23">
        <v>0</v>
      </c>
      <c r="J552" s="23">
        <v>0</v>
      </c>
      <c r="K552" s="23">
        <v>0</v>
      </c>
      <c r="L552" s="23">
        <v>0</v>
      </c>
      <c r="M552" s="23">
        <v>0</v>
      </c>
      <c r="N552" s="23">
        <v>0</v>
      </c>
      <c r="O552" s="23">
        <v>26867</v>
      </c>
      <c r="P552" s="29">
        <v>0</v>
      </c>
    </row>
    <row r="553" spans="1:16">
      <c r="A553" s="37" t="s">
        <v>431</v>
      </c>
      <c r="B553" s="30" t="s">
        <v>483</v>
      </c>
      <c r="C553" s="37"/>
      <c r="D553" s="30">
        <v>24197</v>
      </c>
      <c r="E553" s="30">
        <v>25175</v>
      </c>
      <c r="F553" s="30">
        <v>25175</v>
      </c>
      <c r="G553" s="30">
        <v>0</v>
      </c>
      <c r="H553" s="47"/>
      <c r="I553" s="30"/>
      <c r="J553" s="30">
        <v>0</v>
      </c>
      <c r="K553" s="47"/>
      <c r="L553" s="48"/>
      <c r="M553" s="30"/>
      <c r="N553" s="30">
        <v>0</v>
      </c>
      <c r="O553" s="30">
        <v>25175</v>
      </c>
      <c r="P553" s="29">
        <v>0</v>
      </c>
    </row>
    <row r="554" spans="1:16">
      <c r="A554" s="37"/>
      <c r="B554" s="30" t="s">
        <v>90</v>
      </c>
      <c r="C554" s="37"/>
      <c r="D554" s="30"/>
      <c r="E554" s="30"/>
      <c r="F554" s="30"/>
      <c r="G554" s="30"/>
      <c r="H554" s="47"/>
      <c r="I554" s="30"/>
      <c r="J554" s="30"/>
      <c r="K554" s="47"/>
      <c r="L554" s="48"/>
      <c r="M554" s="30"/>
      <c r="N554" s="30"/>
      <c r="O554" s="30"/>
      <c r="P554" s="29"/>
    </row>
    <row r="555" spans="1:16" ht="38.25">
      <c r="A555" s="37"/>
      <c r="B555" s="53" t="s">
        <v>484</v>
      </c>
      <c r="C555" s="37"/>
      <c r="D555" s="30"/>
      <c r="E555" s="30">
        <v>9279</v>
      </c>
      <c r="F555" s="30">
        <v>9279</v>
      </c>
      <c r="G555" s="30"/>
      <c r="H555" s="47"/>
      <c r="I555" s="30"/>
      <c r="J555" s="30"/>
      <c r="K555" s="47"/>
      <c r="L555" s="48"/>
      <c r="M555" s="30"/>
      <c r="N555" s="30"/>
      <c r="O555" s="30">
        <v>9279</v>
      </c>
      <c r="P555" s="29">
        <v>0</v>
      </c>
    </row>
    <row r="556" spans="1:16" ht="25.5">
      <c r="A556" s="37"/>
      <c r="B556" s="53" t="s">
        <v>485</v>
      </c>
      <c r="C556" s="37"/>
      <c r="D556" s="30"/>
      <c r="E556" s="30">
        <v>8900</v>
      </c>
      <c r="F556" s="30">
        <v>8900</v>
      </c>
      <c r="G556" s="30"/>
      <c r="H556" s="47"/>
      <c r="I556" s="30"/>
      <c r="J556" s="30"/>
      <c r="K556" s="47"/>
      <c r="L556" s="48"/>
      <c r="M556" s="30"/>
      <c r="N556" s="30"/>
      <c r="O556" s="30">
        <v>8900</v>
      </c>
      <c r="P556" s="29">
        <v>0</v>
      </c>
    </row>
    <row r="557" spans="1:16">
      <c r="A557" s="37" t="s">
        <v>433</v>
      </c>
      <c r="B557" s="30" t="s">
        <v>486</v>
      </c>
      <c r="C557" s="37"/>
      <c r="D557" s="30">
        <v>1522</v>
      </c>
      <c r="E557" s="30">
        <v>1692</v>
      </c>
      <c r="F557" s="30">
        <v>1692</v>
      </c>
      <c r="G557" s="30">
        <v>0</v>
      </c>
      <c r="H557" s="47"/>
      <c r="I557" s="30"/>
      <c r="J557" s="30">
        <v>0</v>
      </c>
      <c r="K557" s="47"/>
      <c r="L557" s="48"/>
      <c r="M557" s="30"/>
      <c r="N557" s="30">
        <v>0</v>
      </c>
      <c r="O557" s="30">
        <v>1692</v>
      </c>
      <c r="P557" s="29">
        <v>0</v>
      </c>
    </row>
    <row r="558" spans="1:16">
      <c r="A558" s="22" t="s">
        <v>74</v>
      </c>
      <c r="B558" s="23" t="s">
        <v>487</v>
      </c>
      <c r="C558" s="22"/>
      <c r="D558" s="23">
        <v>4511</v>
      </c>
      <c r="E558" s="23">
        <v>5955</v>
      </c>
      <c r="F558" s="23">
        <v>5955</v>
      </c>
      <c r="G558" s="23">
        <v>0</v>
      </c>
      <c r="H558" s="55"/>
      <c r="I558" s="23"/>
      <c r="J558" s="23">
        <v>0</v>
      </c>
      <c r="K558" s="55"/>
      <c r="L558" s="56"/>
      <c r="M558" s="23"/>
      <c r="N558" s="23">
        <v>0</v>
      </c>
      <c r="O558" s="23">
        <v>5955</v>
      </c>
      <c r="P558" s="29">
        <v>0</v>
      </c>
    </row>
    <row r="559" spans="1:16">
      <c r="A559" s="22"/>
      <c r="B559" s="30" t="s">
        <v>90</v>
      </c>
      <c r="C559" s="22"/>
      <c r="D559" s="23"/>
      <c r="E559" s="23"/>
      <c r="F559" s="23"/>
      <c r="G559" s="23"/>
      <c r="H559" s="55"/>
      <c r="I559" s="23"/>
      <c r="J559" s="23"/>
      <c r="K559" s="55"/>
      <c r="L559" s="56"/>
      <c r="M559" s="23"/>
      <c r="N559" s="23"/>
      <c r="O559" s="23"/>
      <c r="P559" s="29"/>
    </row>
    <row r="560" spans="1:16" ht="102">
      <c r="A560" s="94"/>
      <c r="B560" s="95" t="s">
        <v>488</v>
      </c>
      <c r="C560" s="28"/>
      <c r="D560" s="53">
        <v>1550</v>
      </c>
      <c r="E560" s="53">
        <v>2988</v>
      </c>
      <c r="F560" s="53">
        <v>2988</v>
      </c>
      <c r="G560" s="53"/>
      <c r="H560" s="96"/>
      <c r="I560" s="53"/>
      <c r="J560" s="53"/>
      <c r="K560" s="96"/>
      <c r="L560" s="97"/>
      <c r="M560" s="53"/>
      <c r="N560" s="53"/>
      <c r="O560" s="53">
        <v>2988</v>
      </c>
      <c r="P560" s="29"/>
    </row>
    <row r="561" spans="1:16" ht="25.5">
      <c r="A561" s="94"/>
      <c r="B561" s="95" t="s">
        <v>489</v>
      </c>
      <c r="C561" s="28"/>
      <c r="D561" s="53"/>
      <c r="E561" s="53">
        <v>100</v>
      </c>
      <c r="F561" s="53">
        <v>100</v>
      </c>
      <c r="G561" s="53"/>
      <c r="H561" s="96"/>
      <c r="I561" s="53"/>
      <c r="J561" s="53"/>
      <c r="K561" s="96"/>
      <c r="L561" s="97"/>
      <c r="M561" s="53"/>
      <c r="N561" s="53"/>
      <c r="O561" s="53">
        <v>100</v>
      </c>
      <c r="P561" s="29"/>
    </row>
    <row r="562" spans="1:16">
      <c r="A562" s="22" t="s">
        <v>490</v>
      </c>
      <c r="B562" s="23" t="s">
        <v>491</v>
      </c>
      <c r="C562" s="22" t="s">
        <v>481</v>
      </c>
      <c r="D562" s="23">
        <v>14690</v>
      </c>
      <c r="E562" s="23">
        <v>20200</v>
      </c>
      <c r="F562" s="23">
        <v>20200</v>
      </c>
      <c r="G562" s="23">
        <v>0</v>
      </c>
      <c r="H562" s="23">
        <v>0</v>
      </c>
      <c r="I562" s="23">
        <v>0</v>
      </c>
      <c r="J562" s="23">
        <v>0</v>
      </c>
      <c r="K562" s="23">
        <v>0</v>
      </c>
      <c r="L562" s="23">
        <v>0</v>
      </c>
      <c r="M562" s="23">
        <v>0</v>
      </c>
      <c r="N562" s="23">
        <v>0</v>
      </c>
      <c r="O562" s="23">
        <v>20200</v>
      </c>
      <c r="P562" s="29">
        <v>0</v>
      </c>
    </row>
    <row r="563" spans="1:16">
      <c r="A563" s="37" t="s">
        <v>64</v>
      </c>
      <c r="B563" s="30" t="s">
        <v>492</v>
      </c>
      <c r="C563" s="37"/>
      <c r="D563" s="30">
        <v>12478</v>
      </c>
      <c r="E563" s="30">
        <v>15938</v>
      </c>
      <c r="F563" s="30">
        <v>15938</v>
      </c>
      <c r="G563" s="30">
        <v>0</v>
      </c>
      <c r="H563" s="47"/>
      <c r="I563" s="30"/>
      <c r="J563" s="30">
        <v>0</v>
      </c>
      <c r="K563" s="47"/>
      <c r="L563" s="48"/>
      <c r="M563" s="30"/>
      <c r="N563" s="30">
        <v>0</v>
      </c>
      <c r="O563" s="30">
        <v>15938</v>
      </c>
      <c r="P563" s="29">
        <v>0</v>
      </c>
    </row>
    <row r="564" spans="1:16">
      <c r="A564" s="37"/>
      <c r="B564" s="30" t="s">
        <v>90</v>
      </c>
      <c r="C564" s="37"/>
      <c r="D564" s="30"/>
      <c r="E564" s="30"/>
      <c r="F564" s="30"/>
      <c r="G564" s="30"/>
      <c r="H564" s="47"/>
      <c r="I564" s="30"/>
      <c r="J564" s="30"/>
      <c r="K564" s="47"/>
      <c r="L564" s="48"/>
      <c r="M564" s="30"/>
      <c r="N564" s="30"/>
      <c r="O564" s="30"/>
      <c r="P564" s="29"/>
    </row>
    <row r="565" spans="1:16" ht="25.5">
      <c r="A565" s="37"/>
      <c r="B565" s="53" t="s">
        <v>493</v>
      </c>
      <c r="C565" s="37"/>
      <c r="D565" s="30"/>
      <c r="E565" s="30">
        <v>1000</v>
      </c>
      <c r="F565" s="30">
        <v>1000</v>
      </c>
      <c r="G565" s="30"/>
      <c r="H565" s="47"/>
      <c r="I565" s="30"/>
      <c r="J565" s="30"/>
      <c r="K565" s="47"/>
      <c r="L565" s="48"/>
      <c r="M565" s="30"/>
      <c r="N565" s="30"/>
      <c r="O565" s="30">
        <v>1000</v>
      </c>
      <c r="P565" s="29"/>
    </row>
    <row r="566" spans="1:16" ht="25.5">
      <c r="A566" s="37"/>
      <c r="B566" s="53" t="s">
        <v>494</v>
      </c>
      <c r="C566" s="37"/>
      <c r="D566" s="30"/>
      <c r="E566" s="30">
        <v>2170</v>
      </c>
      <c r="F566" s="30">
        <v>2170</v>
      </c>
      <c r="G566" s="30"/>
      <c r="H566" s="47"/>
      <c r="I566" s="30"/>
      <c r="J566" s="30"/>
      <c r="K566" s="47"/>
      <c r="L566" s="48"/>
      <c r="M566" s="30"/>
      <c r="N566" s="30"/>
      <c r="O566" s="30">
        <v>2170</v>
      </c>
      <c r="P566" s="29"/>
    </row>
    <row r="567" spans="1:16">
      <c r="A567" s="37" t="s">
        <v>74</v>
      </c>
      <c r="B567" s="30" t="s">
        <v>495</v>
      </c>
      <c r="C567" s="37"/>
      <c r="D567" s="30">
        <v>2212</v>
      </c>
      <c r="E567" s="30">
        <v>4262</v>
      </c>
      <c r="F567" s="30">
        <v>4262</v>
      </c>
      <c r="G567" s="30">
        <v>0</v>
      </c>
      <c r="H567" s="47"/>
      <c r="I567" s="30"/>
      <c r="J567" s="30">
        <v>0</v>
      </c>
      <c r="K567" s="47"/>
      <c r="L567" s="48"/>
      <c r="M567" s="30"/>
      <c r="N567" s="30">
        <v>0</v>
      </c>
      <c r="O567" s="30">
        <v>4262</v>
      </c>
      <c r="P567" s="29">
        <v>0</v>
      </c>
    </row>
    <row r="568" spans="1:16">
      <c r="A568" s="37"/>
      <c r="B568" s="30" t="s">
        <v>90</v>
      </c>
      <c r="C568" s="37"/>
      <c r="D568" s="30"/>
      <c r="E568" s="30"/>
      <c r="F568" s="30"/>
      <c r="G568" s="30"/>
      <c r="H568" s="47"/>
      <c r="I568" s="30"/>
      <c r="J568" s="30"/>
      <c r="K568" s="47"/>
      <c r="L568" s="48"/>
      <c r="M568" s="30"/>
      <c r="N568" s="30"/>
      <c r="O568" s="30"/>
      <c r="P568" s="29"/>
    </row>
    <row r="569" spans="1:16" ht="38.25">
      <c r="A569" s="37"/>
      <c r="B569" s="53" t="s">
        <v>496</v>
      </c>
      <c r="C569" s="37"/>
      <c r="D569" s="30"/>
      <c r="E569" s="30">
        <v>2000</v>
      </c>
      <c r="F569" s="30">
        <v>2000</v>
      </c>
      <c r="G569" s="30"/>
      <c r="H569" s="47"/>
      <c r="I569" s="30"/>
      <c r="J569" s="30"/>
      <c r="K569" s="47"/>
      <c r="L569" s="48"/>
      <c r="M569" s="30"/>
      <c r="N569" s="30"/>
      <c r="O569" s="30">
        <v>2000</v>
      </c>
      <c r="P569" s="29"/>
    </row>
    <row r="570" spans="1:16" ht="51">
      <c r="A570" s="37"/>
      <c r="B570" s="53" t="s">
        <v>497</v>
      </c>
      <c r="C570" s="37"/>
      <c r="D570" s="30"/>
      <c r="E570" s="30">
        <v>250</v>
      </c>
      <c r="F570" s="30">
        <v>250</v>
      </c>
      <c r="G570" s="30"/>
      <c r="H570" s="47"/>
      <c r="I570" s="30"/>
      <c r="J570" s="30"/>
      <c r="K570" s="47"/>
      <c r="L570" s="48"/>
      <c r="M570" s="30"/>
      <c r="N570" s="30"/>
      <c r="O570" s="30">
        <v>250</v>
      </c>
      <c r="P570" s="29"/>
    </row>
    <row r="571" spans="1:16" ht="25.5">
      <c r="A571" s="37"/>
      <c r="B571" s="53" t="s">
        <v>498</v>
      </c>
      <c r="C571" s="37"/>
      <c r="D571" s="30"/>
      <c r="E571" s="30">
        <v>90</v>
      </c>
      <c r="F571" s="30">
        <v>90</v>
      </c>
      <c r="G571" s="30"/>
      <c r="H571" s="47"/>
      <c r="I571" s="30"/>
      <c r="J571" s="30"/>
      <c r="K571" s="47"/>
      <c r="L571" s="48"/>
      <c r="M571" s="30"/>
      <c r="N571" s="30"/>
      <c r="O571" s="30">
        <v>90</v>
      </c>
      <c r="P571" s="29"/>
    </row>
    <row r="572" spans="1:16" ht="25.5">
      <c r="A572" s="42" t="s">
        <v>53</v>
      </c>
      <c r="B572" s="57" t="s">
        <v>499</v>
      </c>
      <c r="C572" s="52"/>
      <c r="D572" s="57">
        <v>11497</v>
      </c>
      <c r="E572" s="57">
        <v>12861</v>
      </c>
      <c r="F572" s="57">
        <v>12282</v>
      </c>
      <c r="G572" s="57">
        <v>10132</v>
      </c>
      <c r="H572" s="57">
        <v>24</v>
      </c>
      <c r="I572" s="57">
        <v>2071</v>
      </c>
      <c r="J572" s="57">
        <v>8061</v>
      </c>
      <c r="K572" s="57"/>
      <c r="L572" s="57">
        <v>0</v>
      </c>
      <c r="M572" s="57">
        <v>600</v>
      </c>
      <c r="N572" s="57">
        <v>7461</v>
      </c>
      <c r="O572" s="57">
        <v>2150</v>
      </c>
      <c r="P572" s="57">
        <v>579</v>
      </c>
    </row>
    <row r="573" spans="1:16">
      <c r="A573" s="22" t="s">
        <v>26</v>
      </c>
      <c r="B573" s="23" t="s">
        <v>500</v>
      </c>
      <c r="C573" s="22" t="s">
        <v>63</v>
      </c>
      <c r="D573" s="18">
        <v>684</v>
      </c>
      <c r="E573" s="18">
        <v>685</v>
      </c>
      <c r="F573" s="18">
        <v>668</v>
      </c>
      <c r="G573" s="18">
        <v>668</v>
      </c>
      <c r="H573" s="18">
        <v>0</v>
      </c>
      <c r="I573" s="18">
        <v>0</v>
      </c>
      <c r="J573" s="18">
        <v>668</v>
      </c>
      <c r="K573" s="18">
        <v>0</v>
      </c>
      <c r="L573" s="18">
        <v>0</v>
      </c>
      <c r="M573" s="18">
        <v>0</v>
      </c>
      <c r="N573" s="18">
        <v>668</v>
      </c>
      <c r="O573" s="18">
        <v>0</v>
      </c>
      <c r="P573" s="18">
        <v>17</v>
      </c>
    </row>
    <row r="574" spans="1:16" ht="25.5">
      <c r="A574" s="37" t="s">
        <v>64</v>
      </c>
      <c r="B574" s="53" t="s">
        <v>501</v>
      </c>
      <c r="C574" s="29"/>
      <c r="D574" s="30">
        <v>90</v>
      </c>
      <c r="E574" s="30">
        <v>90</v>
      </c>
      <c r="F574" s="30">
        <v>73</v>
      </c>
      <c r="G574" s="30">
        <v>73</v>
      </c>
      <c r="H574" s="47"/>
      <c r="I574" s="30"/>
      <c r="J574" s="30">
        <v>73</v>
      </c>
      <c r="K574" s="47"/>
      <c r="L574" s="48"/>
      <c r="M574" s="30"/>
      <c r="N574" s="30">
        <v>73</v>
      </c>
      <c r="O574" s="30">
        <v>0</v>
      </c>
      <c r="P574" s="29">
        <v>17</v>
      </c>
    </row>
    <row r="575" spans="1:16" ht="25.5">
      <c r="A575" s="37" t="s">
        <v>74</v>
      </c>
      <c r="B575" s="53" t="s">
        <v>502</v>
      </c>
      <c r="C575" s="29"/>
      <c r="D575" s="30">
        <v>594</v>
      </c>
      <c r="E575" s="30">
        <v>595</v>
      </c>
      <c r="F575" s="30">
        <v>595</v>
      </c>
      <c r="G575" s="30">
        <v>595</v>
      </c>
      <c r="H575" s="47"/>
      <c r="I575" s="30"/>
      <c r="J575" s="30">
        <v>595</v>
      </c>
      <c r="K575" s="47"/>
      <c r="L575" s="48"/>
      <c r="M575" s="30"/>
      <c r="N575" s="30">
        <v>595</v>
      </c>
      <c r="O575" s="30">
        <v>0</v>
      </c>
      <c r="P575" s="29">
        <v>0</v>
      </c>
    </row>
    <row r="576" spans="1:16">
      <c r="A576" s="98" t="s">
        <v>66</v>
      </c>
      <c r="B576" s="74" t="s">
        <v>503</v>
      </c>
      <c r="C576" s="29"/>
      <c r="D576" s="30"/>
      <c r="E576" s="30">
        <v>410</v>
      </c>
      <c r="F576" s="30">
        <v>410</v>
      </c>
      <c r="G576" s="30">
        <v>410</v>
      </c>
      <c r="H576" s="47"/>
      <c r="I576" s="30"/>
      <c r="J576" s="30">
        <v>410</v>
      </c>
      <c r="K576" s="47"/>
      <c r="L576" s="48"/>
      <c r="M576" s="30"/>
      <c r="N576" s="30">
        <v>410</v>
      </c>
      <c r="O576" s="30"/>
      <c r="P576" s="29"/>
    </row>
    <row r="577" spans="1:16" ht="76.5">
      <c r="A577" s="98" t="s">
        <v>66</v>
      </c>
      <c r="B577" s="74" t="s">
        <v>504</v>
      </c>
      <c r="C577" s="29"/>
      <c r="D577" s="30"/>
      <c r="E577" s="30">
        <v>43</v>
      </c>
      <c r="F577" s="30">
        <v>43</v>
      </c>
      <c r="G577" s="30">
        <v>43</v>
      </c>
      <c r="H577" s="47"/>
      <c r="I577" s="30"/>
      <c r="J577" s="30">
        <v>43</v>
      </c>
      <c r="K577" s="47"/>
      <c r="L577" s="48"/>
      <c r="M577" s="30"/>
      <c r="N577" s="30">
        <v>43</v>
      </c>
      <c r="O577" s="30"/>
      <c r="P577" s="29"/>
    </row>
    <row r="578" spans="1:16" ht="51">
      <c r="A578" s="98" t="s">
        <v>66</v>
      </c>
      <c r="B578" s="74" t="s">
        <v>505</v>
      </c>
      <c r="C578" s="29"/>
      <c r="D578" s="30"/>
      <c r="E578" s="30">
        <v>62</v>
      </c>
      <c r="F578" s="30">
        <v>62</v>
      </c>
      <c r="G578" s="30">
        <v>62</v>
      </c>
      <c r="H578" s="47"/>
      <c r="I578" s="30"/>
      <c r="J578" s="30">
        <v>62</v>
      </c>
      <c r="K578" s="47"/>
      <c r="L578" s="48"/>
      <c r="M578" s="30"/>
      <c r="N578" s="30">
        <v>62</v>
      </c>
      <c r="O578" s="30"/>
      <c r="P578" s="29"/>
    </row>
    <row r="579" spans="1:16" ht="25.5">
      <c r="A579" s="98" t="s">
        <v>66</v>
      </c>
      <c r="B579" s="74" t="s">
        <v>506</v>
      </c>
      <c r="C579" s="29"/>
      <c r="D579" s="30"/>
      <c r="E579" s="30">
        <v>80</v>
      </c>
      <c r="F579" s="30">
        <v>80</v>
      </c>
      <c r="G579" s="30">
        <v>80</v>
      </c>
      <c r="H579" s="47"/>
      <c r="I579" s="30"/>
      <c r="J579" s="30">
        <v>80</v>
      </c>
      <c r="K579" s="47"/>
      <c r="L579" s="48"/>
      <c r="M579" s="30"/>
      <c r="N579" s="30">
        <v>80</v>
      </c>
      <c r="O579" s="30"/>
      <c r="P579" s="29"/>
    </row>
    <row r="580" spans="1:16">
      <c r="A580" s="22" t="s">
        <v>49</v>
      </c>
      <c r="B580" s="23" t="s">
        <v>507</v>
      </c>
      <c r="C580" s="22" t="s">
        <v>63</v>
      </c>
      <c r="D580" s="18">
        <v>544</v>
      </c>
      <c r="E580" s="18">
        <v>436</v>
      </c>
      <c r="F580" s="18">
        <v>419</v>
      </c>
      <c r="G580" s="18">
        <v>419</v>
      </c>
      <c r="H580" s="18">
        <v>0</v>
      </c>
      <c r="I580" s="18">
        <v>0</v>
      </c>
      <c r="J580" s="18">
        <v>419</v>
      </c>
      <c r="K580" s="18">
        <v>0</v>
      </c>
      <c r="L580" s="18">
        <v>0</v>
      </c>
      <c r="M580" s="18">
        <v>0</v>
      </c>
      <c r="N580" s="18">
        <v>419</v>
      </c>
      <c r="O580" s="18">
        <v>0</v>
      </c>
      <c r="P580" s="18">
        <v>17</v>
      </c>
    </row>
    <row r="581" spans="1:16" ht="25.5">
      <c r="A581" s="37" t="s">
        <v>64</v>
      </c>
      <c r="B581" s="53" t="s">
        <v>501</v>
      </c>
      <c r="C581" s="29"/>
      <c r="D581" s="30">
        <v>90</v>
      </c>
      <c r="E581" s="30">
        <v>90</v>
      </c>
      <c r="F581" s="30">
        <v>73</v>
      </c>
      <c r="G581" s="30">
        <v>73</v>
      </c>
      <c r="H581" s="47"/>
      <c r="I581" s="30"/>
      <c r="J581" s="30">
        <v>73</v>
      </c>
      <c r="K581" s="47"/>
      <c r="L581" s="48"/>
      <c r="M581" s="30"/>
      <c r="N581" s="30">
        <v>73</v>
      </c>
      <c r="O581" s="30">
        <v>0</v>
      </c>
      <c r="P581" s="29">
        <v>17</v>
      </c>
    </row>
    <row r="582" spans="1:16" ht="25.5">
      <c r="A582" s="37" t="s">
        <v>74</v>
      </c>
      <c r="B582" s="53" t="s">
        <v>502</v>
      </c>
      <c r="C582" s="29"/>
      <c r="D582" s="30">
        <v>454</v>
      </c>
      <c r="E582" s="30">
        <v>346</v>
      </c>
      <c r="F582" s="30">
        <v>346</v>
      </c>
      <c r="G582" s="30">
        <v>346</v>
      </c>
      <c r="H582" s="47"/>
      <c r="I582" s="30"/>
      <c r="J582" s="30">
        <v>346</v>
      </c>
      <c r="K582" s="47"/>
      <c r="L582" s="48"/>
      <c r="M582" s="30"/>
      <c r="N582" s="30">
        <v>346</v>
      </c>
      <c r="O582" s="30">
        <v>0</v>
      </c>
      <c r="P582" s="29">
        <v>0</v>
      </c>
    </row>
    <row r="583" spans="1:16" ht="63.75">
      <c r="A583" s="37" t="s">
        <v>66</v>
      </c>
      <c r="B583" s="99" t="s">
        <v>508</v>
      </c>
      <c r="C583" s="29"/>
      <c r="D583" s="30"/>
      <c r="E583" s="30">
        <v>26</v>
      </c>
      <c r="F583" s="30">
        <v>26</v>
      </c>
      <c r="G583" s="30">
        <v>26</v>
      </c>
      <c r="H583" s="47"/>
      <c r="I583" s="30"/>
      <c r="J583" s="30">
        <v>26</v>
      </c>
      <c r="K583" s="47"/>
      <c r="L583" s="48"/>
      <c r="M583" s="30"/>
      <c r="N583" s="30">
        <v>26</v>
      </c>
      <c r="O583" s="30"/>
      <c r="P583" s="29"/>
    </row>
    <row r="584" spans="1:16" ht="89.25">
      <c r="A584" s="37" t="s">
        <v>66</v>
      </c>
      <c r="B584" s="100" t="s">
        <v>509</v>
      </c>
      <c r="C584" s="29"/>
      <c r="D584" s="30"/>
      <c r="E584" s="30">
        <v>28</v>
      </c>
      <c r="F584" s="30">
        <v>28</v>
      </c>
      <c r="G584" s="30">
        <v>28</v>
      </c>
      <c r="H584" s="47"/>
      <c r="I584" s="30"/>
      <c r="J584" s="30">
        <v>28</v>
      </c>
      <c r="K584" s="47"/>
      <c r="L584" s="48"/>
      <c r="M584" s="30"/>
      <c r="N584" s="30">
        <v>28</v>
      </c>
      <c r="O584" s="30"/>
      <c r="P584" s="29"/>
    </row>
    <row r="585" spans="1:16" ht="102">
      <c r="A585" s="37" t="s">
        <v>66</v>
      </c>
      <c r="B585" s="100" t="s">
        <v>510</v>
      </c>
      <c r="C585" s="29"/>
      <c r="D585" s="30"/>
      <c r="E585" s="30">
        <v>139</v>
      </c>
      <c r="F585" s="30">
        <v>139</v>
      </c>
      <c r="G585" s="30">
        <v>139</v>
      </c>
      <c r="H585" s="47"/>
      <c r="I585" s="30"/>
      <c r="J585" s="30">
        <v>139</v>
      </c>
      <c r="K585" s="47"/>
      <c r="L585" s="48"/>
      <c r="M585" s="30"/>
      <c r="N585" s="30">
        <v>139</v>
      </c>
      <c r="O585" s="30"/>
      <c r="P585" s="29"/>
    </row>
    <row r="586" spans="1:16" ht="25.5">
      <c r="A586" s="37" t="s">
        <v>66</v>
      </c>
      <c r="B586" s="99" t="s">
        <v>511</v>
      </c>
      <c r="C586" s="29"/>
      <c r="D586" s="30"/>
      <c r="E586" s="30">
        <v>120</v>
      </c>
      <c r="F586" s="30">
        <v>120</v>
      </c>
      <c r="G586" s="30">
        <v>120</v>
      </c>
      <c r="H586" s="47"/>
      <c r="I586" s="30"/>
      <c r="J586" s="30">
        <v>120</v>
      </c>
      <c r="K586" s="47"/>
      <c r="L586" s="48"/>
      <c r="M586" s="30"/>
      <c r="N586" s="30">
        <v>120</v>
      </c>
      <c r="O586" s="30"/>
      <c r="P586" s="29"/>
    </row>
    <row r="587" spans="1:16" ht="38.25">
      <c r="A587" s="37" t="s">
        <v>66</v>
      </c>
      <c r="B587" s="99" t="s">
        <v>512</v>
      </c>
      <c r="C587" s="29"/>
      <c r="D587" s="30"/>
      <c r="E587" s="30">
        <v>10</v>
      </c>
      <c r="F587" s="30">
        <v>10</v>
      </c>
      <c r="G587" s="30">
        <v>10</v>
      </c>
      <c r="H587" s="47"/>
      <c r="I587" s="30"/>
      <c r="J587" s="30">
        <v>10</v>
      </c>
      <c r="K587" s="47"/>
      <c r="L587" s="48"/>
      <c r="M587" s="30"/>
      <c r="N587" s="30">
        <v>10</v>
      </c>
      <c r="O587" s="30"/>
      <c r="P587" s="29"/>
    </row>
    <row r="588" spans="1:16">
      <c r="A588" s="37" t="s">
        <v>66</v>
      </c>
      <c r="B588" s="99" t="s">
        <v>513</v>
      </c>
      <c r="C588" s="29"/>
      <c r="D588" s="30"/>
      <c r="E588" s="30">
        <v>23</v>
      </c>
      <c r="F588" s="30">
        <v>23</v>
      </c>
      <c r="G588" s="30">
        <v>23</v>
      </c>
      <c r="H588" s="47"/>
      <c r="I588" s="30"/>
      <c r="J588" s="30">
        <v>23</v>
      </c>
      <c r="K588" s="47"/>
      <c r="L588" s="48"/>
      <c r="M588" s="30"/>
      <c r="N588" s="30">
        <v>23</v>
      </c>
      <c r="O588" s="30"/>
      <c r="P588" s="29"/>
    </row>
    <row r="589" spans="1:16" ht="25.5">
      <c r="A589" s="22" t="s">
        <v>51</v>
      </c>
      <c r="B589" s="57" t="s">
        <v>514</v>
      </c>
      <c r="C589" s="22" t="s">
        <v>63</v>
      </c>
      <c r="D589" s="18">
        <v>420</v>
      </c>
      <c r="E589" s="18">
        <v>526</v>
      </c>
      <c r="F589" s="18">
        <v>509</v>
      </c>
      <c r="G589" s="18">
        <v>509</v>
      </c>
      <c r="H589" s="18">
        <v>0</v>
      </c>
      <c r="I589" s="18">
        <v>0</v>
      </c>
      <c r="J589" s="18">
        <v>509</v>
      </c>
      <c r="K589" s="18">
        <v>0</v>
      </c>
      <c r="L589" s="18">
        <v>0</v>
      </c>
      <c r="M589" s="18">
        <v>0</v>
      </c>
      <c r="N589" s="18">
        <v>509</v>
      </c>
      <c r="O589" s="18">
        <v>0</v>
      </c>
      <c r="P589" s="18">
        <v>17</v>
      </c>
    </row>
    <row r="590" spans="1:16" ht="25.5">
      <c r="A590" s="37" t="s">
        <v>64</v>
      </c>
      <c r="B590" s="53" t="s">
        <v>501</v>
      </c>
      <c r="C590" s="29"/>
      <c r="D590" s="30">
        <v>90</v>
      </c>
      <c r="E590" s="30">
        <v>90</v>
      </c>
      <c r="F590" s="30">
        <v>73</v>
      </c>
      <c r="G590" s="30">
        <v>73</v>
      </c>
      <c r="H590" s="47"/>
      <c r="I590" s="30"/>
      <c r="J590" s="30">
        <v>73</v>
      </c>
      <c r="K590" s="47"/>
      <c r="L590" s="48"/>
      <c r="M590" s="30"/>
      <c r="N590" s="30">
        <v>73</v>
      </c>
      <c r="O590" s="30">
        <v>0</v>
      </c>
      <c r="P590" s="29">
        <v>17</v>
      </c>
    </row>
    <row r="591" spans="1:16" ht="25.5">
      <c r="A591" s="37" t="s">
        <v>74</v>
      </c>
      <c r="B591" s="53" t="s">
        <v>502</v>
      </c>
      <c r="C591" s="29"/>
      <c r="D591" s="30">
        <v>330</v>
      </c>
      <c r="E591" s="30">
        <v>436</v>
      </c>
      <c r="F591" s="30">
        <v>436</v>
      </c>
      <c r="G591" s="30">
        <v>436</v>
      </c>
      <c r="H591" s="47"/>
      <c r="I591" s="30"/>
      <c r="J591" s="30">
        <v>436</v>
      </c>
      <c r="K591" s="47"/>
      <c r="L591" s="48"/>
      <c r="M591" s="30"/>
      <c r="N591" s="30">
        <v>436</v>
      </c>
      <c r="O591" s="30">
        <v>0</v>
      </c>
      <c r="P591" s="29">
        <v>0</v>
      </c>
    </row>
    <row r="592" spans="1:16" ht="51">
      <c r="A592" s="101" t="s">
        <v>66</v>
      </c>
      <c r="B592" s="99" t="s">
        <v>515</v>
      </c>
      <c r="C592" s="29"/>
      <c r="D592" s="30"/>
      <c r="E592" s="30">
        <v>80</v>
      </c>
      <c r="F592" s="30">
        <v>80</v>
      </c>
      <c r="G592" s="30">
        <v>80</v>
      </c>
      <c r="H592" s="47"/>
      <c r="I592" s="30"/>
      <c r="J592" s="30">
        <v>80</v>
      </c>
      <c r="K592" s="47"/>
      <c r="L592" s="48"/>
      <c r="M592" s="30"/>
      <c r="N592" s="30">
        <v>80</v>
      </c>
      <c r="O592" s="30"/>
      <c r="P592" s="29"/>
    </row>
    <row r="593" spans="1:16" ht="38.25">
      <c r="A593" s="101" t="s">
        <v>66</v>
      </c>
      <c r="B593" s="99" t="s">
        <v>516</v>
      </c>
      <c r="C593" s="29"/>
      <c r="D593" s="30"/>
      <c r="E593" s="30">
        <v>80</v>
      </c>
      <c r="F593" s="30">
        <v>80</v>
      </c>
      <c r="G593" s="30">
        <v>80</v>
      </c>
      <c r="H593" s="47"/>
      <c r="I593" s="30"/>
      <c r="J593" s="30">
        <v>80</v>
      </c>
      <c r="K593" s="47"/>
      <c r="L593" s="48"/>
      <c r="M593" s="30"/>
      <c r="N593" s="30">
        <v>80</v>
      </c>
      <c r="O593" s="30"/>
      <c r="P593" s="29"/>
    </row>
    <row r="594" spans="1:16" ht="25.5">
      <c r="A594" s="101" t="s">
        <v>66</v>
      </c>
      <c r="B594" s="99" t="s">
        <v>517</v>
      </c>
      <c r="C594" s="29"/>
      <c r="D594" s="30"/>
      <c r="E594" s="30">
        <v>25</v>
      </c>
      <c r="F594" s="30">
        <v>25</v>
      </c>
      <c r="G594" s="30">
        <v>25</v>
      </c>
      <c r="H594" s="47"/>
      <c r="I594" s="30"/>
      <c r="J594" s="30">
        <v>25</v>
      </c>
      <c r="K594" s="47"/>
      <c r="L594" s="48"/>
      <c r="M594" s="30"/>
      <c r="N594" s="30">
        <v>25</v>
      </c>
      <c r="O594" s="30"/>
      <c r="P594" s="29"/>
    </row>
    <row r="595" spans="1:16" ht="102">
      <c r="A595" s="101" t="s">
        <v>66</v>
      </c>
      <c r="B595" s="100" t="s">
        <v>518</v>
      </c>
      <c r="C595" s="29"/>
      <c r="D595" s="30"/>
      <c r="E595" s="30">
        <v>145</v>
      </c>
      <c r="F595" s="30">
        <v>145</v>
      </c>
      <c r="G595" s="30">
        <v>145</v>
      </c>
      <c r="H595" s="47"/>
      <c r="I595" s="30"/>
      <c r="J595" s="30">
        <v>145</v>
      </c>
      <c r="K595" s="47"/>
      <c r="L595" s="48"/>
      <c r="M595" s="30"/>
      <c r="N595" s="30">
        <v>145</v>
      </c>
      <c r="O595" s="30"/>
      <c r="P595" s="29"/>
    </row>
    <row r="596" spans="1:16">
      <c r="A596" s="101" t="s">
        <v>66</v>
      </c>
      <c r="B596" s="99" t="s">
        <v>519</v>
      </c>
      <c r="C596" s="29"/>
      <c r="D596" s="30"/>
      <c r="E596" s="30">
        <v>75</v>
      </c>
      <c r="F596" s="30">
        <v>75</v>
      </c>
      <c r="G596" s="30">
        <v>75</v>
      </c>
      <c r="H596" s="47"/>
      <c r="I596" s="30"/>
      <c r="J596" s="30">
        <v>75</v>
      </c>
      <c r="K596" s="47"/>
      <c r="L596" s="48"/>
      <c r="M596" s="30"/>
      <c r="N596" s="30">
        <v>75</v>
      </c>
      <c r="O596" s="30"/>
      <c r="P596" s="29"/>
    </row>
    <row r="597" spans="1:16" ht="38.25">
      <c r="A597" s="101" t="s">
        <v>66</v>
      </c>
      <c r="B597" s="99" t="s">
        <v>520</v>
      </c>
      <c r="C597" s="29"/>
      <c r="D597" s="30"/>
      <c r="E597" s="30">
        <v>31</v>
      </c>
      <c r="F597" s="30">
        <v>31</v>
      </c>
      <c r="G597" s="30">
        <v>31</v>
      </c>
      <c r="H597" s="47"/>
      <c r="I597" s="30"/>
      <c r="J597" s="30">
        <v>31</v>
      </c>
      <c r="K597" s="47"/>
      <c r="L597" s="48"/>
      <c r="M597" s="30"/>
      <c r="N597" s="30">
        <v>31</v>
      </c>
      <c r="O597" s="30"/>
      <c r="P597" s="29"/>
    </row>
    <row r="598" spans="1:16">
      <c r="A598" s="22" t="s">
        <v>142</v>
      </c>
      <c r="B598" s="23" t="s">
        <v>521</v>
      </c>
      <c r="C598" s="22" t="s">
        <v>63</v>
      </c>
      <c r="D598" s="18">
        <v>453</v>
      </c>
      <c r="E598" s="18">
        <v>345</v>
      </c>
      <c r="F598" s="18">
        <v>328</v>
      </c>
      <c r="G598" s="18">
        <v>328</v>
      </c>
      <c r="H598" s="18">
        <v>0</v>
      </c>
      <c r="I598" s="18">
        <v>0</v>
      </c>
      <c r="J598" s="18">
        <v>328</v>
      </c>
      <c r="K598" s="18">
        <v>0</v>
      </c>
      <c r="L598" s="18">
        <v>0</v>
      </c>
      <c r="M598" s="18">
        <v>0</v>
      </c>
      <c r="N598" s="18">
        <v>328</v>
      </c>
      <c r="O598" s="18">
        <v>0</v>
      </c>
      <c r="P598" s="18">
        <v>17</v>
      </c>
    </row>
    <row r="599" spans="1:16" ht="25.5">
      <c r="A599" s="37" t="s">
        <v>64</v>
      </c>
      <c r="B599" s="53" t="s">
        <v>501</v>
      </c>
      <c r="C599" s="29"/>
      <c r="D599" s="30">
        <v>90</v>
      </c>
      <c r="E599" s="30">
        <v>90</v>
      </c>
      <c r="F599" s="30">
        <v>73</v>
      </c>
      <c r="G599" s="30">
        <v>73</v>
      </c>
      <c r="H599" s="47"/>
      <c r="I599" s="30"/>
      <c r="J599" s="30">
        <v>73</v>
      </c>
      <c r="K599" s="47"/>
      <c r="L599" s="48"/>
      <c r="M599" s="30"/>
      <c r="N599" s="30">
        <v>73</v>
      </c>
      <c r="O599" s="30">
        <v>0</v>
      </c>
      <c r="P599" s="29">
        <v>17</v>
      </c>
    </row>
    <row r="600" spans="1:16" ht="25.5">
      <c r="A600" s="37" t="s">
        <v>74</v>
      </c>
      <c r="B600" s="53" t="s">
        <v>502</v>
      </c>
      <c r="C600" s="29"/>
      <c r="D600" s="30">
        <v>363</v>
      </c>
      <c r="E600" s="30">
        <v>255</v>
      </c>
      <c r="F600" s="30">
        <v>255</v>
      </c>
      <c r="G600" s="30">
        <v>255</v>
      </c>
      <c r="H600" s="47"/>
      <c r="I600" s="30"/>
      <c r="J600" s="30">
        <v>255</v>
      </c>
      <c r="K600" s="47"/>
      <c r="L600" s="48"/>
      <c r="M600" s="30"/>
      <c r="N600" s="30">
        <v>255</v>
      </c>
      <c r="O600" s="30">
        <v>0</v>
      </c>
      <c r="P600" s="29">
        <v>0</v>
      </c>
    </row>
    <row r="601" spans="1:16" ht="25.5">
      <c r="A601" s="37" t="s">
        <v>66</v>
      </c>
      <c r="B601" s="99" t="s">
        <v>522</v>
      </c>
      <c r="C601" s="29"/>
      <c r="D601" s="30"/>
      <c r="E601" s="30">
        <v>162</v>
      </c>
      <c r="F601" s="30">
        <v>162</v>
      </c>
      <c r="G601" s="30">
        <v>162</v>
      </c>
      <c r="H601" s="47"/>
      <c r="I601" s="30"/>
      <c r="J601" s="30">
        <v>162</v>
      </c>
      <c r="K601" s="47"/>
      <c r="L601" s="48"/>
      <c r="M601" s="30"/>
      <c r="N601" s="30">
        <v>162</v>
      </c>
      <c r="O601" s="30"/>
      <c r="P601" s="29"/>
    </row>
    <row r="602" spans="1:16" ht="25.5">
      <c r="A602" s="37" t="s">
        <v>66</v>
      </c>
      <c r="B602" s="99" t="s">
        <v>523</v>
      </c>
      <c r="C602" s="29"/>
      <c r="D602" s="30"/>
      <c r="E602" s="30">
        <v>54</v>
      </c>
      <c r="F602" s="30">
        <v>54</v>
      </c>
      <c r="G602" s="30">
        <v>54</v>
      </c>
      <c r="H602" s="47"/>
      <c r="I602" s="30"/>
      <c r="J602" s="30">
        <v>54</v>
      </c>
      <c r="K602" s="47"/>
      <c r="L602" s="48"/>
      <c r="M602" s="30"/>
      <c r="N602" s="30">
        <v>54</v>
      </c>
      <c r="O602" s="30"/>
      <c r="P602" s="29"/>
    </row>
    <row r="603" spans="1:16" ht="25.5">
      <c r="A603" s="37" t="s">
        <v>66</v>
      </c>
      <c r="B603" s="99" t="s">
        <v>524</v>
      </c>
      <c r="C603" s="29"/>
      <c r="D603" s="30"/>
      <c r="E603" s="30">
        <v>39</v>
      </c>
      <c r="F603" s="30">
        <v>39</v>
      </c>
      <c r="G603" s="30">
        <v>39</v>
      </c>
      <c r="H603" s="47"/>
      <c r="I603" s="30"/>
      <c r="J603" s="30">
        <v>39</v>
      </c>
      <c r="K603" s="47"/>
      <c r="L603" s="48"/>
      <c r="M603" s="30"/>
      <c r="N603" s="30">
        <v>39</v>
      </c>
      <c r="O603" s="30"/>
      <c r="P603" s="29"/>
    </row>
    <row r="604" spans="1:16">
      <c r="A604" s="22" t="s">
        <v>30</v>
      </c>
      <c r="B604" s="23" t="s">
        <v>525</v>
      </c>
      <c r="C604" s="22" t="s">
        <v>63</v>
      </c>
      <c r="D604" s="23">
        <v>100</v>
      </c>
      <c r="E604" s="23">
        <v>90</v>
      </c>
      <c r="F604" s="23">
        <v>90</v>
      </c>
      <c r="G604" s="23">
        <v>90</v>
      </c>
      <c r="H604" s="55"/>
      <c r="I604" s="23"/>
      <c r="J604" s="23">
        <v>90</v>
      </c>
      <c r="K604" s="55"/>
      <c r="L604" s="56"/>
      <c r="M604" s="23"/>
      <c r="N604" s="23">
        <v>90</v>
      </c>
      <c r="O604" s="23">
        <v>0</v>
      </c>
      <c r="P604" s="18">
        <v>0</v>
      </c>
    </row>
    <row r="605" spans="1:16" ht="38.25">
      <c r="A605" s="37"/>
      <c r="B605" s="53" t="s">
        <v>526</v>
      </c>
      <c r="C605" s="37"/>
      <c r="D605" s="30">
        <v>100</v>
      </c>
      <c r="E605" s="30">
        <v>90</v>
      </c>
      <c r="F605" s="30">
        <v>90</v>
      </c>
      <c r="G605" s="30">
        <v>90</v>
      </c>
      <c r="H605" s="47"/>
      <c r="I605" s="30"/>
      <c r="J605" s="30">
        <v>90</v>
      </c>
      <c r="K605" s="47"/>
      <c r="L605" s="48"/>
      <c r="M605" s="30"/>
      <c r="N605" s="30">
        <v>90</v>
      </c>
      <c r="O605" s="30"/>
      <c r="P605" s="29"/>
    </row>
    <row r="606" spans="1:16">
      <c r="A606" s="22" t="s">
        <v>31</v>
      </c>
      <c r="B606" s="23" t="s">
        <v>527</v>
      </c>
      <c r="C606" s="22" t="s">
        <v>63</v>
      </c>
      <c r="D606" s="23">
        <v>967</v>
      </c>
      <c r="E606" s="23">
        <v>898</v>
      </c>
      <c r="F606" s="23">
        <v>843</v>
      </c>
      <c r="G606" s="23">
        <v>843</v>
      </c>
      <c r="H606" s="55">
        <v>3</v>
      </c>
      <c r="I606" s="23">
        <v>240</v>
      </c>
      <c r="J606" s="23">
        <v>603</v>
      </c>
      <c r="K606" s="55"/>
      <c r="L606" s="55"/>
      <c r="M606" s="23">
        <v>75</v>
      </c>
      <c r="N606" s="23">
        <v>528</v>
      </c>
      <c r="O606" s="23">
        <v>0</v>
      </c>
      <c r="P606" s="18">
        <v>55</v>
      </c>
    </row>
    <row r="607" spans="1:16" ht="38.25">
      <c r="A607" s="29" t="s">
        <v>64</v>
      </c>
      <c r="B607" s="99" t="s">
        <v>528</v>
      </c>
      <c r="C607" s="54"/>
      <c r="D607" s="29">
        <v>310</v>
      </c>
      <c r="E607" s="29">
        <v>370</v>
      </c>
      <c r="F607" s="29">
        <v>315</v>
      </c>
      <c r="G607" s="30">
        <v>315</v>
      </c>
      <c r="H607" s="31">
        <v>3</v>
      </c>
      <c r="I607" s="29">
        <v>240</v>
      </c>
      <c r="J607" s="30">
        <v>75</v>
      </c>
      <c r="K607" s="31">
        <v>25</v>
      </c>
      <c r="L607" s="32"/>
      <c r="M607" s="29">
        <v>75</v>
      </c>
      <c r="N607" s="30">
        <v>0</v>
      </c>
      <c r="O607" s="30">
        <v>0</v>
      </c>
      <c r="P607" s="29">
        <v>55</v>
      </c>
    </row>
    <row r="608" spans="1:16" ht="25.5">
      <c r="A608" s="29" t="s">
        <v>74</v>
      </c>
      <c r="B608" s="53" t="s">
        <v>502</v>
      </c>
      <c r="C608" s="54"/>
      <c r="D608" s="29">
        <v>657</v>
      </c>
      <c r="E608" s="29">
        <v>528</v>
      </c>
      <c r="F608" s="29">
        <v>528</v>
      </c>
      <c r="G608" s="30">
        <v>528</v>
      </c>
      <c r="H608" s="31"/>
      <c r="I608" s="29"/>
      <c r="J608" s="30">
        <v>528</v>
      </c>
      <c r="K608" s="31"/>
      <c r="L608" s="32"/>
      <c r="M608" s="29"/>
      <c r="N608" s="30">
        <v>528</v>
      </c>
      <c r="O608" s="30">
        <v>0</v>
      </c>
      <c r="P608" s="29">
        <v>0</v>
      </c>
    </row>
    <row r="609" spans="1:16" ht="25.5">
      <c r="A609" s="102" t="s">
        <v>66</v>
      </c>
      <c r="B609" s="99" t="s">
        <v>529</v>
      </c>
      <c r="C609" s="54"/>
      <c r="D609" s="29"/>
      <c r="E609" s="29">
        <v>133</v>
      </c>
      <c r="F609" s="29">
        <v>133</v>
      </c>
      <c r="G609" s="30">
        <v>133</v>
      </c>
      <c r="H609" s="31"/>
      <c r="I609" s="29"/>
      <c r="J609" s="30">
        <v>133</v>
      </c>
      <c r="K609" s="31"/>
      <c r="L609" s="32"/>
      <c r="M609" s="29"/>
      <c r="N609" s="30">
        <v>133</v>
      </c>
      <c r="O609" s="30"/>
      <c r="P609" s="29"/>
    </row>
    <row r="610" spans="1:16">
      <c r="A610" s="102" t="s">
        <v>66</v>
      </c>
      <c r="B610" s="99" t="s">
        <v>530</v>
      </c>
      <c r="C610" s="54"/>
      <c r="D610" s="29"/>
      <c r="E610" s="29">
        <v>100</v>
      </c>
      <c r="F610" s="29">
        <v>100</v>
      </c>
      <c r="G610" s="30">
        <v>100</v>
      </c>
      <c r="H610" s="31"/>
      <c r="I610" s="29"/>
      <c r="J610" s="30">
        <v>100</v>
      </c>
      <c r="K610" s="31"/>
      <c r="L610" s="32"/>
      <c r="M610" s="29"/>
      <c r="N610" s="30">
        <v>100</v>
      </c>
      <c r="O610" s="30"/>
      <c r="P610" s="29"/>
    </row>
    <row r="611" spans="1:16">
      <c r="A611" s="102" t="s">
        <v>66</v>
      </c>
      <c r="B611" s="99" t="s">
        <v>531</v>
      </c>
      <c r="C611" s="54"/>
      <c r="D611" s="29"/>
      <c r="E611" s="29">
        <v>140</v>
      </c>
      <c r="F611" s="29">
        <v>140</v>
      </c>
      <c r="G611" s="30">
        <v>140</v>
      </c>
      <c r="H611" s="31"/>
      <c r="I611" s="29"/>
      <c r="J611" s="30">
        <v>140</v>
      </c>
      <c r="K611" s="31"/>
      <c r="L611" s="32"/>
      <c r="M611" s="29"/>
      <c r="N611" s="30">
        <v>140</v>
      </c>
      <c r="O611" s="30"/>
      <c r="P611" s="29"/>
    </row>
    <row r="612" spans="1:16" ht="38.25">
      <c r="A612" s="102" t="s">
        <v>66</v>
      </c>
      <c r="B612" s="99" t="s">
        <v>532</v>
      </c>
      <c r="C612" s="54"/>
      <c r="D612" s="29"/>
      <c r="E612" s="29">
        <v>35</v>
      </c>
      <c r="F612" s="29">
        <v>35</v>
      </c>
      <c r="G612" s="30">
        <v>35</v>
      </c>
      <c r="H612" s="31"/>
      <c r="I612" s="29"/>
      <c r="J612" s="30">
        <v>35</v>
      </c>
      <c r="K612" s="31"/>
      <c r="L612" s="32"/>
      <c r="M612" s="29"/>
      <c r="N612" s="30">
        <v>35</v>
      </c>
      <c r="O612" s="30"/>
      <c r="P612" s="29"/>
    </row>
    <row r="613" spans="1:16" ht="25.5">
      <c r="A613" s="102" t="s">
        <v>66</v>
      </c>
      <c r="B613" s="99" t="s">
        <v>533</v>
      </c>
      <c r="C613" s="54"/>
      <c r="D613" s="29"/>
      <c r="E613" s="29">
        <v>120</v>
      </c>
      <c r="F613" s="29">
        <v>120</v>
      </c>
      <c r="G613" s="30">
        <v>120</v>
      </c>
      <c r="H613" s="31"/>
      <c r="I613" s="29"/>
      <c r="J613" s="30">
        <v>120</v>
      </c>
      <c r="K613" s="31"/>
      <c r="L613" s="32"/>
      <c r="M613" s="29"/>
      <c r="N613" s="30">
        <v>120</v>
      </c>
      <c r="O613" s="30"/>
      <c r="P613" s="29"/>
    </row>
    <row r="614" spans="1:16">
      <c r="A614" s="22" t="s">
        <v>198</v>
      </c>
      <c r="B614" s="23" t="s">
        <v>534</v>
      </c>
      <c r="C614" s="22"/>
      <c r="D614" s="23">
        <v>1724</v>
      </c>
      <c r="E614" s="23">
        <v>1745</v>
      </c>
      <c r="F614" s="23">
        <v>1728</v>
      </c>
      <c r="G614" s="23">
        <v>1278</v>
      </c>
      <c r="H614" s="23">
        <v>0</v>
      </c>
      <c r="I614" s="23">
        <v>0</v>
      </c>
      <c r="J614" s="23">
        <v>1278</v>
      </c>
      <c r="K614" s="23">
        <v>0</v>
      </c>
      <c r="L614" s="23">
        <v>0</v>
      </c>
      <c r="M614" s="23">
        <v>0</v>
      </c>
      <c r="N614" s="23">
        <v>1278</v>
      </c>
      <c r="O614" s="23">
        <v>450</v>
      </c>
      <c r="P614" s="23">
        <v>17</v>
      </c>
    </row>
    <row r="615" spans="1:16" ht="25.5">
      <c r="A615" s="37" t="s">
        <v>64</v>
      </c>
      <c r="B615" s="53" t="s">
        <v>501</v>
      </c>
      <c r="C615" s="37" t="s">
        <v>63</v>
      </c>
      <c r="D615" s="29"/>
      <c r="E615" s="29">
        <v>90</v>
      </c>
      <c r="F615" s="29">
        <v>73</v>
      </c>
      <c r="G615" s="30">
        <v>73</v>
      </c>
      <c r="H615" s="31"/>
      <c r="I615" s="29">
        <v>0</v>
      </c>
      <c r="J615" s="30">
        <v>73</v>
      </c>
      <c r="K615" s="31"/>
      <c r="L615" s="32"/>
      <c r="M615" s="29"/>
      <c r="N615" s="30">
        <v>73</v>
      </c>
      <c r="O615" s="30">
        <v>0</v>
      </c>
      <c r="P615" s="29">
        <v>17</v>
      </c>
    </row>
    <row r="616" spans="1:16" ht="25.5">
      <c r="A616" s="37" t="s">
        <v>74</v>
      </c>
      <c r="B616" s="53" t="s">
        <v>502</v>
      </c>
      <c r="C616" s="37" t="s">
        <v>63</v>
      </c>
      <c r="D616" s="30"/>
      <c r="E616" s="29">
        <v>1205</v>
      </c>
      <c r="F616" s="29">
        <v>1205</v>
      </c>
      <c r="G616" s="30">
        <v>1205</v>
      </c>
      <c r="H616" s="31"/>
      <c r="I616" s="29">
        <v>0</v>
      </c>
      <c r="J616" s="30">
        <v>1205</v>
      </c>
      <c r="K616" s="31"/>
      <c r="L616" s="32"/>
      <c r="M616" s="29"/>
      <c r="N616" s="30">
        <v>1205</v>
      </c>
      <c r="O616" s="30"/>
      <c r="P616" s="29"/>
    </row>
    <row r="617" spans="1:16" ht="38.25">
      <c r="A617" s="101" t="s">
        <v>66</v>
      </c>
      <c r="B617" s="99" t="s">
        <v>535</v>
      </c>
      <c r="C617" s="37"/>
      <c r="D617" s="30"/>
      <c r="E617" s="29">
        <v>182</v>
      </c>
      <c r="F617" s="29">
        <v>182</v>
      </c>
      <c r="G617" s="30">
        <v>182</v>
      </c>
      <c r="H617" s="31"/>
      <c r="I617" s="29">
        <v>0</v>
      </c>
      <c r="J617" s="30">
        <v>182</v>
      </c>
      <c r="K617" s="31"/>
      <c r="L617" s="32"/>
      <c r="M617" s="29"/>
      <c r="N617" s="30">
        <v>182</v>
      </c>
      <c r="O617" s="30"/>
      <c r="P617" s="29"/>
    </row>
    <row r="618" spans="1:16" ht="89.25">
      <c r="A618" s="101" t="s">
        <v>66</v>
      </c>
      <c r="B618" s="100" t="s">
        <v>536</v>
      </c>
      <c r="C618" s="37"/>
      <c r="D618" s="30"/>
      <c r="E618" s="29">
        <v>126</v>
      </c>
      <c r="F618" s="29">
        <v>126</v>
      </c>
      <c r="G618" s="30">
        <v>126</v>
      </c>
      <c r="H618" s="31"/>
      <c r="I618" s="29">
        <v>0</v>
      </c>
      <c r="J618" s="30">
        <v>126</v>
      </c>
      <c r="K618" s="31"/>
      <c r="L618" s="32"/>
      <c r="M618" s="29"/>
      <c r="N618" s="30">
        <v>126</v>
      </c>
      <c r="O618" s="30"/>
      <c r="P618" s="29"/>
    </row>
    <row r="619" spans="1:16" ht="51">
      <c r="A619" s="101" t="s">
        <v>66</v>
      </c>
      <c r="B619" s="99" t="s">
        <v>537</v>
      </c>
      <c r="C619" s="37"/>
      <c r="D619" s="30"/>
      <c r="E619" s="29">
        <v>360</v>
      </c>
      <c r="F619" s="29">
        <v>360</v>
      </c>
      <c r="G619" s="30">
        <v>360</v>
      </c>
      <c r="H619" s="31"/>
      <c r="I619" s="29">
        <v>0</v>
      </c>
      <c r="J619" s="30">
        <v>360</v>
      </c>
      <c r="K619" s="31"/>
      <c r="L619" s="32"/>
      <c r="M619" s="29"/>
      <c r="N619" s="30">
        <v>360</v>
      </c>
      <c r="O619" s="30"/>
      <c r="P619" s="29"/>
    </row>
    <row r="620" spans="1:16">
      <c r="A620" s="101" t="s">
        <v>66</v>
      </c>
      <c r="B620" s="99" t="s">
        <v>538</v>
      </c>
      <c r="C620" s="37"/>
      <c r="D620" s="30"/>
      <c r="E620" s="29">
        <v>225</v>
      </c>
      <c r="F620" s="29">
        <v>225</v>
      </c>
      <c r="G620" s="30">
        <v>225</v>
      </c>
      <c r="H620" s="31"/>
      <c r="I620" s="29">
        <v>0</v>
      </c>
      <c r="J620" s="30">
        <v>225</v>
      </c>
      <c r="K620" s="31"/>
      <c r="L620" s="32"/>
      <c r="M620" s="29"/>
      <c r="N620" s="30">
        <v>225</v>
      </c>
      <c r="O620" s="30"/>
      <c r="P620" s="29"/>
    </row>
    <row r="621" spans="1:16">
      <c r="A621" s="101" t="s">
        <v>66</v>
      </c>
      <c r="B621" s="99" t="s">
        <v>539</v>
      </c>
      <c r="C621" s="37"/>
      <c r="D621" s="30"/>
      <c r="E621" s="29">
        <v>312</v>
      </c>
      <c r="F621" s="29">
        <v>312</v>
      </c>
      <c r="G621" s="30">
        <v>312</v>
      </c>
      <c r="H621" s="31"/>
      <c r="I621" s="29">
        <v>0</v>
      </c>
      <c r="J621" s="30">
        <v>312</v>
      </c>
      <c r="K621" s="31"/>
      <c r="L621" s="32"/>
      <c r="M621" s="29"/>
      <c r="N621" s="30">
        <v>312</v>
      </c>
      <c r="O621" s="30"/>
      <c r="P621" s="29"/>
    </row>
    <row r="622" spans="1:16">
      <c r="A622" s="101" t="s">
        <v>76</v>
      </c>
      <c r="B622" s="99" t="s">
        <v>540</v>
      </c>
      <c r="C622" s="103" t="s">
        <v>315</v>
      </c>
      <c r="D622" s="30"/>
      <c r="E622" s="29">
        <v>450</v>
      </c>
      <c r="F622" s="29">
        <v>450</v>
      </c>
      <c r="G622" s="30">
        <v>0</v>
      </c>
      <c r="H622" s="31"/>
      <c r="I622" s="29">
        <v>0</v>
      </c>
      <c r="J622" s="30">
        <v>0</v>
      </c>
      <c r="K622" s="31"/>
      <c r="L622" s="32"/>
      <c r="M622" s="29"/>
      <c r="N622" s="30">
        <v>0</v>
      </c>
      <c r="O622" s="30">
        <v>450</v>
      </c>
      <c r="P622" s="29"/>
    </row>
    <row r="623" spans="1:16">
      <c r="A623" s="22" t="s">
        <v>33</v>
      </c>
      <c r="B623" s="23" t="s">
        <v>541</v>
      </c>
      <c r="C623" s="22" t="s">
        <v>63</v>
      </c>
      <c r="D623" s="18">
        <v>422</v>
      </c>
      <c r="E623" s="18">
        <v>322</v>
      </c>
      <c r="F623" s="18">
        <v>305</v>
      </c>
      <c r="G623" s="18">
        <v>305</v>
      </c>
      <c r="H623" s="18">
        <v>0</v>
      </c>
      <c r="I623" s="18">
        <v>0</v>
      </c>
      <c r="J623" s="18">
        <v>305</v>
      </c>
      <c r="K623" s="18">
        <v>0</v>
      </c>
      <c r="L623" s="18">
        <v>0</v>
      </c>
      <c r="M623" s="18">
        <v>0</v>
      </c>
      <c r="N623" s="18">
        <v>305</v>
      </c>
      <c r="O623" s="18">
        <v>0</v>
      </c>
      <c r="P623" s="18">
        <v>17</v>
      </c>
    </row>
    <row r="624" spans="1:16" ht="25.5">
      <c r="A624" s="37" t="s">
        <v>64</v>
      </c>
      <c r="B624" s="53" t="s">
        <v>501</v>
      </c>
      <c r="C624" s="29"/>
      <c r="D624" s="30">
        <v>90</v>
      </c>
      <c r="E624" s="30">
        <v>90</v>
      </c>
      <c r="F624" s="30">
        <v>73</v>
      </c>
      <c r="G624" s="30">
        <v>73</v>
      </c>
      <c r="H624" s="47"/>
      <c r="I624" s="30"/>
      <c r="J624" s="30">
        <v>73</v>
      </c>
      <c r="K624" s="47"/>
      <c r="L624" s="48"/>
      <c r="M624" s="30"/>
      <c r="N624" s="30">
        <v>73</v>
      </c>
      <c r="O624" s="30">
        <v>0</v>
      </c>
      <c r="P624" s="29">
        <v>17</v>
      </c>
    </row>
    <row r="625" spans="1:16" ht="25.5">
      <c r="A625" s="37" t="s">
        <v>74</v>
      </c>
      <c r="B625" s="53" t="s">
        <v>502</v>
      </c>
      <c r="C625" s="29"/>
      <c r="D625" s="30">
        <v>332</v>
      </c>
      <c r="E625" s="30">
        <v>232</v>
      </c>
      <c r="F625" s="30">
        <v>232</v>
      </c>
      <c r="G625" s="30">
        <v>232</v>
      </c>
      <c r="H625" s="47"/>
      <c r="I625" s="30"/>
      <c r="J625" s="30">
        <v>232</v>
      </c>
      <c r="K625" s="47"/>
      <c r="L625" s="48"/>
      <c r="M625" s="30"/>
      <c r="N625" s="30">
        <v>232</v>
      </c>
      <c r="O625" s="30">
        <v>0</v>
      </c>
      <c r="P625" s="29">
        <v>0</v>
      </c>
    </row>
    <row r="626" spans="1:16" ht="38.25">
      <c r="A626" s="37" t="s">
        <v>66</v>
      </c>
      <c r="B626" s="99" t="s">
        <v>542</v>
      </c>
      <c r="C626" s="29"/>
      <c r="D626" s="30"/>
      <c r="E626" s="30">
        <v>197</v>
      </c>
      <c r="F626" s="30">
        <v>197</v>
      </c>
      <c r="G626" s="30">
        <v>197</v>
      </c>
      <c r="H626" s="47"/>
      <c r="I626" s="30"/>
      <c r="J626" s="30">
        <v>197</v>
      </c>
      <c r="K626" s="47"/>
      <c r="L626" s="48"/>
      <c r="M626" s="30"/>
      <c r="N626" s="30">
        <v>197</v>
      </c>
      <c r="O626" s="30"/>
      <c r="P626" s="29"/>
    </row>
    <row r="627" spans="1:16" ht="25.5">
      <c r="A627" s="37" t="s">
        <v>66</v>
      </c>
      <c r="B627" s="99" t="s">
        <v>543</v>
      </c>
      <c r="C627" s="29"/>
      <c r="D627" s="30"/>
      <c r="E627" s="30">
        <v>15</v>
      </c>
      <c r="F627" s="30">
        <v>15</v>
      </c>
      <c r="G627" s="30">
        <v>15</v>
      </c>
      <c r="H627" s="47"/>
      <c r="I627" s="30"/>
      <c r="J627" s="30">
        <v>15</v>
      </c>
      <c r="K627" s="47"/>
      <c r="L627" s="48"/>
      <c r="M627" s="30"/>
      <c r="N627" s="30">
        <v>15</v>
      </c>
      <c r="O627" s="30"/>
      <c r="P627" s="29"/>
    </row>
    <row r="628" spans="1:16" ht="25.5">
      <c r="A628" s="37" t="s">
        <v>66</v>
      </c>
      <c r="B628" s="99" t="s">
        <v>544</v>
      </c>
      <c r="C628" s="29"/>
      <c r="D628" s="30"/>
      <c r="E628" s="30">
        <v>20</v>
      </c>
      <c r="F628" s="30">
        <v>20</v>
      </c>
      <c r="G628" s="30">
        <v>20</v>
      </c>
      <c r="H628" s="47"/>
      <c r="I628" s="30"/>
      <c r="J628" s="30">
        <v>20</v>
      </c>
      <c r="K628" s="47"/>
      <c r="L628" s="48"/>
      <c r="M628" s="30"/>
      <c r="N628" s="30">
        <v>20</v>
      </c>
      <c r="O628" s="30"/>
      <c r="P628" s="29"/>
    </row>
    <row r="629" spans="1:16">
      <c r="A629" s="22" t="s">
        <v>34</v>
      </c>
      <c r="B629" s="23" t="s">
        <v>545</v>
      </c>
      <c r="C629" s="22" t="s">
        <v>63</v>
      </c>
      <c r="D629" s="18">
        <v>931</v>
      </c>
      <c r="E629" s="18">
        <v>1291</v>
      </c>
      <c r="F629" s="18">
        <v>1207</v>
      </c>
      <c r="G629" s="18">
        <v>1207</v>
      </c>
      <c r="H629" s="24">
        <v>3</v>
      </c>
      <c r="I629" s="18">
        <v>363</v>
      </c>
      <c r="J629" s="18">
        <v>844</v>
      </c>
      <c r="K629" s="24"/>
      <c r="L629" s="25"/>
      <c r="M629" s="18">
        <v>75</v>
      </c>
      <c r="N629" s="18">
        <v>769</v>
      </c>
      <c r="O629" s="18">
        <v>0</v>
      </c>
      <c r="P629" s="18">
        <v>84</v>
      </c>
    </row>
    <row r="630" spans="1:16" ht="38.25">
      <c r="A630" s="29" t="s">
        <v>64</v>
      </c>
      <c r="B630" s="99" t="s">
        <v>528</v>
      </c>
      <c r="C630" s="54"/>
      <c r="D630" s="29">
        <v>485</v>
      </c>
      <c r="E630" s="29">
        <v>522</v>
      </c>
      <c r="F630" s="29">
        <v>438</v>
      </c>
      <c r="G630" s="30">
        <v>438</v>
      </c>
      <c r="H630" s="31">
        <v>3</v>
      </c>
      <c r="I630" s="29">
        <v>363</v>
      </c>
      <c r="J630" s="30">
        <v>75</v>
      </c>
      <c r="K630" s="30">
        <v>25</v>
      </c>
      <c r="L630" s="32"/>
      <c r="M630" s="29">
        <v>75</v>
      </c>
      <c r="N630" s="30">
        <v>0</v>
      </c>
      <c r="O630" s="30">
        <v>0</v>
      </c>
      <c r="P630" s="29">
        <v>84</v>
      </c>
    </row>
    <row r="631" spans="1:16" ht="25.5">
      <c r="A631" s="26" t="s">
        <v>74</v>
      </c>
      <c r="B631" s="53" t="s">
        <v>502</v>
      </c>
      <c r="C631" s="29"/>
      <c r="D631" s="29">
        <v>446</v>
      </c>
      <c r="E631" s="29">
        <v>769</v>
      </c>
      <c r="F631" s="29">
        <v>769</v>
      </c>
      <c r="G631" s="30">
        <v>769</v>
      </c>
      <c r="H631" s="47"/>
      <c r="I631" s="30"/>
      <c r="J631" s="30">
        <v>769</v>
      </c>
      <c r="K631" s="47"/>
      <c r="L631" s="48"/>
      <c r="M631" s="30"/>
      <c r="N631" s="30">
        <v>769</v>
      </c>
      <c r="O631" s="30">
        <v>0</v>
      </c>
      <c r="P631" s="29">
        <v>0</v>
      </c>
    </row>
    <row r="632" spans="1:16">
      <c r="A632" s="101" t="s">
        <v>66</v>
      </c>
      <c r="B632" s="104" t="s">
        <v>546</v>
      </c>
      <c r="C632" s="29"/>
      <c r="D632" s="29"/>
      <c r="E632" s="29">
        <v>374</v>
      </c>
      <c r="F632" s="29">
        <v>374</v>
      </c>
      <c r="G632" s="30">
        <v>374</v>
      </c>
      <c r="H632" s="47"/>
      <c r="I632" s="30"/>
      <c r="J632" s="30">
        <v>374</v>
      </c>
      <c r="K632" s="47"/>
      <c r="L632" s="48"/>
      <c r="M632" s="30"/>
      <c r="N632" s="30">
        <v>374</v>
      </c>
      <c r="O632" s="30"/>
      <c r="P632" s="29"/>
    </row>
    <row r="633" spans="1:16">
      <c r="A633" s="101" t="s">
        <v>66</v>
      </c>
      <c r="B633" s="104" t="s">
        <v>547</v>
      </c>
      <c r="C633" s="29"/>
      <c r="D633" s="29"/>
      <c r="E633" s="29">
        <v>50</v>
      </c>
      <c r="F633" s="29">
        <v>50</v>
      </c>
      <c r="G633" s="30">
        <v>50</v>
      </c>
      <c r="H633" s="47"/>
      <c r="I633" s="30"/>
      <c r="J633" s="30">
        <v>50</v>
      </c>
      <c r="K633" s="47"/>
      <c r="L633" s="48"/>
      <c r="M633" s="30"/>
      <c r="N633" s="30">
        <v>50</v>
      </c>
      <c r="O633" s="30"/>
      <c r="P633" s="29"/>
    </row>
    <row r="634" spans="1:16" ht="51">
      <c r="A634" s="101" t="s">
        <v>66</v>
      </c>
      <c r="B634" s="104" t="s">
        <v>548</v>
      </c>
      <c r="C634" s="29"/>
      <c r="D634" s="29"/>
      <c r="E634" s="29">
        <v>60</v>
      </c>
      <c r="F634" s="29">
        <v>60</v>
      </c>
      <c r="G634" s="30">
        <v>60</v>
      </c>
      <c r="H634" s="47"/>
      <c r="I634" s="30"/>
      <c r="J634" s="30">
        <v>60</v>
      </c>
      <c r="K634" s="47"/>
      <c r="L634" s="48"/>
      <c r="M634" s="30"/>
      <c r="N634" s="30">
        <v>60</v>
      </c>
      <c r="O634" s="30"/>
      <c r="P634" s="29"/>
    </row>
    <row r="635" spans="1:16" ht="25.5">
      <c r="A635" s="26" t="s">
        <v>66</v>
      </c>
      <c r="B635" s="104" t="s">
        <v>549</v>
      </c>
      <c r="C635" s="29"/>
      <c r="D635" s="29"/>
      <c r="E635" s="29">
        <v>80</v>
      </c>
      <c r="F635" s="29">
        <v>80</v>
      </c>
      <c r="G635" s="30">
        <v>80</v>
      </c>
      <c r="H635" s="47"/>
      <c r="I635" s="30"/>
      <c r="J635" s="30">
        <v>80</v>
      </c>
      <c r="K635" s="47"/>
      <c r="L635" s="48"/>
      <c r="M635" s="30"/>
      <c r="N635" s="30">
        <v>80</v>
      </c>
      <c r="O635" s="30"/>
      <c r="P635" s="29"/>
    </row>
    <row r="636" spans="1:16" ht="25.5">
      <c r="A636" s="26" t="s">
        <v>66</v>
      </c>
      <c r="B636" s="104" t="s">
        <v>550</v>
      </c>
      <c r="C636" s="29"/>
      <c r="D636" s="29"/>
      <c r="E636" s="29">
        <v>205</v>
      </c>
      <c r="F636" s="29">
        <v>205</v>
      </c>
      <c r="G636" s="30">
        <v>205</v>
      </c>
      <c r="H636" s="47"/>
      <c r="I636" s="30"/>
      <c r="J636" s="30">
        <v>205</v>
      </c>
      <c r="K636" s="47"/>
      <c r="L636" s="48"/>
      <c r="M636" s="30"/>
      <c r="N636" s="30">
        <v>205</v>
      </c>
      <c r="O636" s="30"/>
      <c r="P636" s="29"/>
    </row>
    <row r="637" spans="1:16">
      <c r="A637" s="22" t="s">
        <v>272</v>
      </c>
      <c r="B637" s="21" t="s">
        <v>551</v>
      </c>
      <c r="C637" s="22" t="s">
        <v>63</v>
      </c>
      <c r="D637" s="23">
        <v>223</v>
      </c>
      <c r="E637" s="23">
        <v>118</v>
      </c>
      <c r="F637" s="23">
        <v>118</v>
      </c>
      <c r="G637" s="23">
        <v>118</v>
      </c>
      <c r="H637" s="55"/>
      <c r="I637" s="23"/>
      <c r="J637" s="23">
        <v>118</v>
      </c>
      <c r="K637" s="55"/>
      <c r="L637" s="56"/>
      <c r="M637" s="23"/>
      <c r="N637" s="23">
        <v>118</v>
      </c>
      <c r="O637" s="23">
        <v>0</v>
      </c>
      <c r="P637" s="18">
        <v>0</v>
      </c>
    </row>
    <row r="638" spans="1:16">
      <c r="A638" s="22" t="s">
        <v>274</v>
      </c>
      <c r="B638" s="21" t="s">
        <v>552</v>
      </c>
      <c r="C638" s="22"/>
      <c r="D638" s="23"/>
      <c r="E638" s="23"/>
      <c r="F638" s="23"/>
      <c r="G638" s="23"/>
      <c r="H638" s="55"/>
      <c r="I638" s="23"/>
      <c r="J638" s="23"/>
      <c r="K638" s="55"/>
      <c r="L638" s="56"/>
      <c r="M638" s="23"/>
      <c r="N638" s="23"/>
      <c r="O638" s="23"/>
      <c r="P638" s="18"/>
    </row>
    <row r="639" spans="1:16" ht="25.5">
      <c r="A639" s="37" t="s">
        <v>66</v>
      </c>
      <c r="B639" s="27" t="s">
        <v>553</v>
      </c>
      <c r="C639" s="37"/>
      <c r="D639" s="30"/>
      <c r="E639" s="30"/>
      <c r="F639" s="30"/>
      <c r="G639" s="30"/>
      <c r="H639" s="47"/>
      <c r="I639" s="30"/>
      <c r="J639" s="30"/>
      <c r="K639" s="47"/>
      <c r="L639" s="48"/>
      <c r="M639" s="30"/>
      <c r="N639" s="30"/>
      <c r="O639" s="30"/>
      <c r="P639" s="29"/>
    </row>
    <row r="640" spans="1:16" ht="38.25">
      <c r="A640" s="37" t="s">
        <v>66</v>
      </c>
      <c r="B640" s="27" t="s">
        <v>554</v>
      </c>
      <c r="C640" s="37"/>
      <c r="D640" s="30"/>
      <c r="E640" s="30"/>
      <c r="F640" s="30"/>
      <c r="G640" s="30"/>
      <c r="H640" s="47"/>
      <c r="I640" s="30"/>
      <c r="J640" s="30"/>
      <c r="K640" s="47"/>
      <c r="L640" s="48"/>
      <c r="M640" s="30"/>
      <c r="N640" s="30"/>
      <c r="O640" s="30"/>
      <c r="P640" s="29"/>
    </row>
    <row r="641" spans="1:16">
      <c r="A641" s="22" t="s">
        <v>278</v>
      </c>
      <c r="B641" s="21" t="s">
        <v>555</v>
      </c>
      <c r="C641" s="22"/>
      <c r="D641" s="23"/>
      <c r="E641" s="23"/>
      <c r="F641" s="23"/>
      <c r="G641" s="23"/>
      <c r="H641" s="55"/>
      <c r="I641" s="23"/>
      <c r="J641" s="23"/>
      <c r="K641" s="55"/>
      <c r="L641" s="56"/>
      <c r="M641" s="23"/>
      <c r="N641" s="23"/>
      <c r="O641" s="23"/>
      <c r="P641" s="18"/>
    </row>
    <row r="642" spans="1:16" ht="25.5">
      <c r="A642" s="37" t="s">
        <v>66</v>
      </c>
      <c r="B642" s="27" t="s">
        <v>556</v>
      </c>
      <c r="C642" s="37"/>
      <c r="D642" s="30"/>
      <c r="E642" s="30"/>
      <c r="F642" s="30"/>
      <c r="G642" s="30"/>
      <c r="H642" s="47"/>
      <c r="I642" s="30"/>
      <c r="J642" s="30"/>
      <c r="K642" s="47"/>
      <c r="L642" s="48"/>
      <c r="M642" s="30"/>
      <c r="N642" s="30"/>
      <c r="O642" s="30"/>
      <c r="P642" s="29"/>
    </row>
    <row r="643" spans="1:16" ht="38.25">
      <c r="A643" s="37" t="s">
        <v>66</v>
      </c>
      <c r="B643" s="27" t="s">
        <v>554</v>
      </c>
      <c r="C643" s="37"/>
      <c r="D643" s="30"/>
      <c r="E643" s="30"/>
      <c r="F643" s="30"/>
      <c r="G643" s="30"/>
      <c r="H643" s="47"/>
      <c r="I643" s="30"/>
      <c r="J643" s="30"/>
      <c r="K643" s="47"/>
      <c r="L643" s="48"/>
      <c r="M643" s="30"/>
      <c r="N643" s="30"/>
      <c r="O643" s="30"/>
      <c r="P643" s="29"/>
    </row>
    <row r="644" spans="1:16">
      <c r="A644" s="22" t="s">
        <v>35</v>
      </c>
      <c r="B644" s="21" t="s">
        <v>557</v>
      </c>
      <c r="C644" s="22" t="s">
        <v>63</v>
      </c>
      <c r="D644" s="23">
        <v>100</v>
      </c>
      <c r="E644" s="23">
        <v>43</v>
      </c>
      <c r="F644" s="23">
        <v>43</v>
      </c>
      <c r="G644" s="23">
        <v>43</v>
      </c>
      <c r="H644" s="55"/>
      <c r="I644" s="23"/>
      <c r="J644" s="23">
        <v>43</v>
      </c>
      <c r="K644" s="55"/>
      <c r="L644" s="56"/>
      <c r="M644" s="23"/>
      <c r="N644" s="23">
        <v>43</v>
      </c>
      <c r="O644" s="23">
        <v>0</v>
      </c>
      <c r="P644" s="18">
        <v>0</v>
      </c>
    </row>
    <row r="645" spans="1:16" ht="25.5">
      <c r="A645" s="37" t="s">
        <v>66</v>
      </c>
      <c r="B645" s="27" t="s">
        <v>558</v>
      </c>
      <c r="C645" s="22"/>
      <c r="D645" s="23"/>
      <c r="E645" s="23"/>
      <c r="F645" s="23"/>
      <c r="G645" s="23"/>
      <c r="H645" s="55"/>
      <c r="I645" s="23"/>
      <c r="J645" s="23"/>
      <c r="K645" s="55"/>
      <c r="L645" s="56"/>
      <c r="M645" s="23"/>
      <c r="N645" s="23"/>
      <c r="O645" s="23"/>
      <c r="P645" s="18"/>
    </row>
    <row r="646" spans="1:16" ht="38.25">
      <c r="A646" s="37" t="s">
        <v>66</v>
      </c>
      <c r="B646" s="27" t="s">
        <v>559</v>
      </c>
      <c r="C646" s="22"/>
      <c r="D646" s="23"/>
      <c r="E646" s="23"/>
      <c r="F646" s="23"/>
      <c r="G646" s="23"/>
      <c r="H646" s="55"/>
      <c r="I646" s="23"/>
      <c r="J646" s="23"/>
      <c r="K646" s="55"/>
      <c r="L646" s="56"/>
      <c r="M646" s="23"/>
      <c r="N646" s="23"/>
      <c r="O646" s="23"/>
      <c r="P646" s="18"/>
    </row>
    <row r="647" spans="1:16">
      <c r="A647" s="22" t="s">
        <v>36</v>
      </c>
      <c r="B647" s="21" t="s">
        <v>560</v>
      </c>
      <c r="C647" s="22" t="s">
        <v>63</v>
      </c>
      <c r="D647" s="18">
        <v>355</v>
      </c>
      <c r="E647" s="18">
        <v>383</v>
      </c>
      <c r="F647" s="18">
        <v>341</v>
      </c>
      <c r="G647" s="18">
        <v>341</v>
      </c>
      <c r="H647" s="18">
        <v>0</v>
      </c>
      <c r="I647" s="18">
        <v>0</v>
      </c>
      <c r="J647" s="18">
        <v>341</v>
      </c>
      <c r="K647" s="18">
        <v>0</v>
      </c>
      <c r="L647" s="18">
        <v>0</v>
      </c>
      <c r="M647" s="18">
        <v>0</v>
      </c>
      <c r="N647" s="18">
        <v>341</v>
      </c>
      <c r="O647" s="18">
        <v>0</v>
      </c>
      <c r="P647" s="18">
        <v>42</v>
      </c>
    </row>
    <row r="648" spans="1:16" ht="38.25">
      <c r="A648" s="37" t="s">
        <v>64</v>
      </c>
      <c r="B648" s="53" t="s">
        <v>561</v>
      </c>
      <c r="C648" s="29"/>
      <c r="D648" s="30">
        <v>195</v>
      </c>
      <c r="E648" s="30">
        <v>223</v>
      </c>
      <c r="F648" s="30">
        <v>181</v>
      </c>
      <c r="G648" s="30">
        <v>181</v>
      </c>
      <c r="H648" s="47"/>
      <c r="I648" s="30"/>
      <c r="J648" s="30">
        <v>181</v>
      </c>
      <c r="K648" s="47"/>
      <c r="L648" s="48"/>
      <c r="M648" s="30"/>
      <c r="N648" s="30">
        <v>181</v>
      </c>
      <c r="O648" s="30">
        <v>0</v>
      </c>
      <c r="P648" s="29">
        <v>42</v>
      </c>
    </row>
    <row r="649" spans="1:16" ht="25.5">
      <c r="A649" s="37" t="s">
        <v>74</v>
      </c>
      <c r="B649" s="53" t="s">
        <v>502</v>
      </c>
      <c r="C649" s="29"/>
      <c r="D649" s="30">
        <v>160</v>
      </c>
      <c r="E649" s="30">
        <v>160</v>
      </c>
      <c r="F649" s="30">
        <v>160</v>
      </c>
      <c r="G649" s="30">
        <v>160</v>
      </c>
      <c r="H649" s="47"/>
      <c r="I649" s="30"/>
      <c r="J649" s="30">
        <v>160</v>
      </c>
      <c r="K649" s="47"/>
      <c r="L649" s="48"/>
      <c r="M649" s="30"/>
      <c r="N649" s="30">
        <v>160</v>
      </c>
      <c r="O649" s="30">
        <v>0</v>
      </c>
      <c r="P649" s="29">
        <v>0</v>
      </c>
    </row>
    <row r="650" spans="1:16" ht="25.5">
      <c r="A650" s="37" t="s">
        <v>66</v>
      </c>
      <c r="B650" s="99" t="s">
        <v>562</v>
      </c>
      <c r="C650" s="29"/>
      <c r="D650" s="30"/>
      <c r="E650" s="30"/>
      <c r="F650" s="30">
        <v>90</v>
      </c>
      <c r="G650" s="30">
        <v>90</v>
      </c>
      <c r="H650" s="47"/>
      <c r="I650" s="30"/>
      <c r="J650" s="30">
        <v>90</v>
      </c>
      <c r="K650" s="47"/>
      <c r="L650" s="48"/>
      <c r="M650" s="30"/>
      <c r="N650" s="30">
        <v>90</v>
      </c>
      <c r="O650" s="30"/>
      <c r="P650" s="29"/>
    </row>
    <row r="651" spans="1:16" ht="38.25">
      <c r="A651" s="37" t="s">
        <v>66</v>
      </c>
      <c r="B651" s="99" t="s">
        <v>563</v>
      </c>
      <c r="C651" s="29"/>
      <c r="D651" s="30"/>
      <c r="E651" s="30"/>
      <c r="F651" s="30">
        <v>40</v>
      </c>
      <c r="G651" s="30">
        <v>40</v>
      </c>
      <c r="H651" s="47"/>
      <c r="I651" s="30"/>
      <c r="J651" s="30">
        <v>40</v>
      </c>
      <c r="K651" s="47"/>
      <c r="L651" s="48"/>
      <c r="M651" s="30"/>
      <c r="N651" s="30">
        <v>40</v>
      </c>
      <c r="O651" s="30"/>
      <c r="P651" s="29"/>
    </row>
    <row r="652" spans="1:16" ht="63.75">
      <c r="A652" s="37" t="s">
        <v>66</v>
      </c>
      <c r="B652" s="105" t="s">
        <v>564</v>
      </c>
      <c r="C652" s="29"/>
      <c r="D652" s="30"/>
      <c r="E652" s="30"/>
      <c r="F652" s="30">
        <v>30</v>
      </c>
      <c r="G652" s="30">
        <v>30</v>
      </c>
      <c r="H652" s="47"/>
      <c r="I652" s="30"/>
      <c r="J652" s="30">
        <v>30</v>
      </c>
      <c r="K652" s="47"/>
      <c r="L652" s="48"/>
      <c r="M652" s="30"/>
      <c r="N652" s="30">
        <v>30</v>
      </c>
      <c r="O652" s="30"/>
      <c r="P652" s="29"/>
    </row>
    <row r="653" spans="1:16">
      <c r="A653" s="22" t="s">
        <v>37</v>
      </c>
      <c r="B653" s="106" t="s">
        <v>565</v>
      </c>
      <c r="C653" s="22" t="s">
        <v>63</v>
      </c>
      <c r="D653" s="23">
        <v>1948</v>
      </c>
      <c r="E653" s="23">
        <v>2003</v>
      </c>
      <c r="F653" s="23">
        <v>1850</v>
      </c>
      <c r="G653" s="23">
        <v>1850</v>
      </c>
      <c r="H653" s="23">
        <v>9</v>
      </c>
      <c r="I653" s="23">
        <v>787</v>
      </c>
      <c r="J653" s="23">
        <v>1063</v>
      </c>
      <c r="K653" s="23"/>
      <c r="L653" s="23">
        <v>0</v>
      </c>
      <c r="M653" s="23">
        <v>225</v>
      </c>
      <c r="N653" s="23">
        <v>838</v>
      </c>
      <c r="O653" s="23">
        <v>0</v>
      </c>
      <c r="P653" s="23">
        <v>153</v>
      </c>
    </row>
    <row r="654" spans="1:16" ht="38.25">
      <c r="A654" s="29" t="s">
        <v>64</v>
      </c>
      <c r="B654" s="99" t="s">
        <v>528</v>
      </c>
      <c r="C654" s="54"/>
      <c r="D654" s="29"/>
      <c r="E654" s="29">
        <v>1165</v>
      </c>
      <c r="F654" s="29">
        <v>1012</v>
      </c>
      <c r="G654" s="30">
        <v>1012</v>
      </c>
      <c r="H654" s="31">
        <v>9</v>
      </c>
      <c r="I654" s="29">
        <v>787</v>
      </c>
      <c r="J654" s="30">
        <v>225</v>
      </c>
      <c r="K654" s="30">
        <v>25</v>
      </c>
      <c r="L654" s="32"/>
      <c r="M654" s="29">
        <v>225</v>
      </c>
      <c r="N654" s="30">
        <v>0</v>
      </c>
      <c r="O654" s="30">
        <v>0</v>
      </c>
      <c r="P654" s="29">
        <v>153</v>
      </c>
    </row>
    <row r="655" spans="1:16" ht="25.5">
      <c r="A655" s="102" t="s">
        <v>74</v>
      </c>
      <c r="B655" s="99" t="s">
        <v>502</v>
      </c>
      <c r="C655" s="54"/>
      <c r="D655" s="29"/>
      <c r="E655" s="29">
        <v>838</v>
      </c>
      <c r="F655" s="29">
        <v>838</v>
      </c>
      <c r="G655" s="30">
        <v>838</v>
      </c>
      <c r="H655" s="31"/>
      <c r="I655" s="29"/>
      <c r="J655" s="30">
        <v>838</v>
      </c>
      <c r="K655" s="30"/>
      <c r="L655" s="32"/>
      <c r="M655" s="29"/>
      <c r="N655" s="30">
        <v>838</v>
      </c>
      <c r="O655" s="30"/>
      <c r="P655" s="29"/>
    </row>
    <row r="656" spans="1:16" ht="25.5">
      <c r="A656" s="102" t="s">
        <v>66</v>
      </c>
      <c r="B656" s="107" t="s">
        <v>566</v>
      </c>
      <c r="C656" s="54"/>
      <c r="D656" s="29"/>
      <c r="E656" s="29">
        <v>140</v>
      </c>
      <c r="F656" s="29">
        <v>140</v>
      </c>
      <c r="G656" s="30">
        <v>140</v>
      </c>
      <c r="H656" s="31"/>
      <c r="I656" s="29"/>
      <c r="J656" s="30">
        <v>140</v>
      </c>
      <c r="K656" s="30"/>
      <c r="L656" s="32"/>
      <c r="M656" s="29"/>
      <c r="N656" s="30">
        <v>140</v>
      </c>
      <c r="O656" s="30"/>
      <c r="P656" s="29"/>
    </row>
    <row r="657" spans="1:16" ht="25.5">
      <c r="A657" s="102" t="s">
        <v>66</v>
      </c>
      <c r="B657" s="107" t="s">
        <v>567</v>
      </c>
      <c r="C657" s="54"/>
      <c r="D657" s="29"/>
      <c r="E657" s="29">
        <v>50</v>
      </c>
      <c r="F657" s="29">
        <v>50</v>
      </c>
      <c r="G657" s="30">
        <v>50</v>
      </c>
      <c r="H657" s="31"/>
      <c r="I657" s="29"/>
      <c r="J657" s="30">
        <v>50</v>
      </c>
      <c r="K657" s="30"/>
      <c r="L657" s="32"/>
      <c r="M657" s="29"/>
      <c r="N657" s="30">
        <v>50</v>
      </c>
      <c r="O657" s="30"/>
      <c r="P657" s="29"/>
    </row>
    <row r="658" spans="1:16" ht="25.5">
      <c r="A658" s="102" t="s">
        <v>66</v>
      </c>
      <c r="B658" s="107" t="s">
        <v>568</v>
      </c>
      <c r="C658" s="54"/>
      <c r="D658" s="29"/>
      <c r="E658" s="29">
        <v>60</v>
      </c>
      <c r="F658" s="29">
        <v>60</v>
      </c>
      <c r="G658" s="30">
        <v>60</v>
      </c>
      <c r="H658" s="31"/>
      <c r="I658" s="29"/>
      <c r="J658" s="30">
        <v>60</v>
      </c>
      <c r="K658" s="30"/>
      <c r="L658" s="32"/>
      <c r="M658" s="29"/>
      <c r="N658" s="30">
        <v>60</v>
      </c>
      <c r="O658" s="30"/>
      <c r="P658" s="29"/>
    </row>
    <row r="659" spans="1:16" ht="25.5">
      <c r="A659" s="102" t="s">
        <v>66</v>
      </c>
      <c r="B659" s="107" t="s">
        <v>569</v>
      </c>
      <c r="C659" s="54"/>
      <c r="D659" s="29"/>
      <c r="E659" s="29">
        <v>120</v>
      </c>
      <c r="F659" s="29">
        <v>120</v>
      </c>
      <c r="G659" s="30">
        <v>120</v>
      </c>
      <c r="H659" s="31"/>
      <c r="I659" s="29"/>
      <c r="J659" s="30">
        <v>120</v>
      </c>
      <c r="K659" s="30"/>
      <c r="L659" s="32"/>
      <c r="M659" s="29"/>
      <c r="N659" s="30">
        <v>120</v>
      </c>
      <c r="O659" s="30"/>
      <c r="P659" s="29"/>
    </row>
    <row r="660" spans="1:16">
      <c r="A660" s="102" t="s">
        <v>66</v>
      </c>
      <c r="B660" s="107" t="s">
        <v>570</v>
      </c>
      <c r="C660" s="54"/>
      <c r="D660" s="29"/>
      <c r="E660" s="29">
        <v>20</v>
      </c>
      <c r="F660" s="29">
        <v>20</v>
      </c>
      <c r="G660" s="30">
        <v>20</v>
      </c>
      <c r="H660" s="31"/>
      <c r="I660" s="29"/>
      <c r="J660" s="30">
        <v>20</v>
      </c>
      <c r="K660" s="30"/>
      <c r="L660" s="32"/>
      <c r="M660" s="29"/>
      <c r="N660" s="30">
        <v>20</v>
      </c>
      <c r="O660" s="30"/>
      <c r="P660" s="29"/>
    </row>
    <row r="661" spans="1:16" ht="25.5">
      <c r="A661" s="102" t="s">
        <v>66</v>
      </c>
      <c r="B661" s="107" t="s">
        <v>571</v>
      </c>
      <c r="C661" s="54"/>
      <c r="D661" s="29"/>
      <c r="E661" s="29">
        <v>200</v>
      </c>
      <c r="F661" s="29">
        <v>200</v>
      </c>
      <c r="G661" s="30">
        <v>200</v>
      </c>
      <c r="H661" s="31"/>
      <c r="I661" s="29"/>
      <c r="J661" s="30">
        <v>200</v>
      </c>
      <c r="K661" s="30"/>
      <c r="L661" s="32"/>
      <c r="M661" s="29"/>
      <c r="N661" s="30">
        <v>200</v>
      </c>
      <c r="O661" s="30"/>
      <c r="P661" s="29"/>
    </row>
    <row r="662" spans="1:16" ht="25.5">
      <c r="A662" s="102" t="s">
        <v>66</v>
      </c>
      <c r="B662" s="108" t="s">
        <v>572</v>
      </c>
      <c r="C662" s="54"/>
      <c r="D662" s="29"/>
      <c r="E662" s="29">
        <v>248</v>
      </c>
      <c r="F662" s="29">
        <v>248</v>
      </c>
      <c r="G662" s="30">
        <v>248</v>
      </c>
      <c r="H662" s="31"/>
      <c r="I662" s="29"/>
      <c r="J662" s="30">
        <v>248</v>
      </c>
      <c r="K662" s="30"/>
      <c r="L662" s="32"/>
      <c r="M662" s="29"/>
      <c r="N662" s="30">
        <v>248</v>
      </c>
      <c r="O662" s="30">
        <v>0</v>
      </c>
      <c r="P662" s="29"/>
    </row>
    <row r="663" spans="1:16">
      <c r="A663" s="22" t="s">
        <v>331</v>
      </c>
      <c r="B663" s="40" t="s">
        <v>573</v>
      </c>
      <c r="C663" s="22"/>
      <c r="D663" s="18">
        <v>2106</v>
      </c>
      <c r="E663" s="18">
        <v>1789</v>
      </c>
      <c r="F663" s="18">
        <v>1646</v>
      </c>
      <c r="G663" s="18">
        <v>1446</v>
      </c>
      <c r="H663" s="24">
        <v>9</v>
      </c>
      <c r="I663" s="18">
        <v>681</v>
      </c>
      <c r="J663" s="18">
        <v>765</v>
      </c>
      <c r="K663" s="24"/>
      <c r="L663" s="24"/>
      <c r="M663" s="18">
        <v>225</v>
      </c>
      <c r="N663" s="18">
        <v>540</v>
      </c>
      <c r="O663" s="18">
        <v>200</v>
      </c>
      <c r="P663" s="18">
        <v>143</v>
      </c>
    </row>
    <row r="664" spans="1:16">
      <c r="A664" s="37" t="s">
        <v>333</v>
      </c>
      <c r="B664" s="43" t="s">
        <v>432</v>
      </c>
      <c r="C664" s="37" t="s">
        <v>63</v>
      </c>
      <c r="D664" s="30">
        <v>1906</v>
      </c>
      <c r="E664" s="30">
        <v>1589</v>
      </c>
      <c r="F664" s="30">
        <v>1446</v>
      </c>
      <c r="G664" s="30">
        <v>1446</v>
      </c>
      <c r="H664" s="47">
        <v>9</v>
      </c>
      <c r="I664" s="30">
        <v>681</v>
      </c>
      <c r="J664" s="30">
        <v>765</v>
      </c>
      <c r="K664" s="47"/>
      <c r="L664" s="47"/>
      <c r="M664" s="30">
        <v>225</v>
      </c>
      <c r="N664" s="30">
        <v>540</v>
      </c>
      <c r="O664" s="30">
        <v>0</v>
      </c>
      <c r="P664" s="29">
        <v>143</v>
      </c>
    </row>
    <row r="665" spans="1:16" ht="38.25">
      <c r="A665" s="44" t="s">
        <v>64</v>
      </c>
      <c r="B665" s="99" t="s">
        <v>528</v>
      </c>
      <c r="C665" s="29"/>
      <c r="D665" s="29"/>
      <c r="E665" s="29">
        <v>1049</v>
      </c>
      <c r="F665" s="29">
        <v>906</v>
      </c>
      <c r="G665" s="30">
        <v>906</v>
      </c>
      <c r="H665" s="47">
        <v>9</v>
      </c>
      <c r="I665" s="29">
        <v>681</v>
      </c>
      <c r="J665" s="30">
        <v>225</v>
      </c>
      <c r="K665" s="30">
        <v>25</v>
      </c>
      <c r="L665" s="48"/>
      <c r="M665" s="29">
        <v>225</v>
      </c>
      <c r="N665" s="30">
        <v>0</v>
      </c>
      <c r="O665" s="30">
        <v>0</v>
      </c>
      <c r="P665" s="29">
        <v>143</v>
      </c>
    </row>
    <row r="666" spans="1:16" ht="25.5">
      <c r="A666" s="44" t="s">
        <v>74</v>
      </c>
      <c r="B666" s="99" t="s">
        <v>502</v>
      </c>
      <c r="C666" s="29"/>
      <c r="D666" s="30"/>
      <c r="E666" s="30">
        <v>540</v>
      </c>
      <c r="F666" s="30">
        <v>540</v>
      </c>
      <c r="G666" s="30">
        <v>540</v>
      </c>
      <c r="H666" s="30">
        <v>0</v>
      </c>
      <c r="I666" s="30">
        <v>0</v>
      </c>
      <c r="J666" s="30">
        <v>540</v>
      </c>
      <c r="K666" s="30">
        <v>0</v>
      </c>
      <c r="L666" s="30">
        <v>0</v>
      </c>
      <c r="M666" s="30">
        <v>0</v>
      </c>
      <c r="N666" s="30">
        <v>540</v>
      </c>
      <c r="O666" s="30">
        <v>0</v>
      </c>
      <c r="P666" s="30">
        <v>0</v>
      </c>
    </row>
    <row r="667" spans="1:16" ht="25.5">
      <c r="A667" s="26" t="s">
        <v>66</v>
      </c>
      <c r="B667" s="99" t="s">
        <v>574</v>
      </c>
      <c r="C667" s="29"/>
      <c r="D667" s="29"/>
      <c r="E667" s="29">
        <v>50</v>
      </c>
      <c r="F667" s="29">
        <v>50</v>
      </c>
      <c r="G667" s="30">
        <v>50</v>
      </c>
      <c r="H667" s="47"/>
      <c r="I667" s="30"/>
      <c r="J667" s="30">
        <v>50</v>
      </c>
      <c r="K667" s="47"/>
      <c r="L667" s="48"/>
      <c r="M667" s="30"/>
      <c r="N667" s="30">
        <v>50</v>
      </c>
      <c r="O667" s="30"/>
      <c r="P667" s="29">
        <v>0</v>
      </c>
    </row>
    <row r="668" spans="1:16" ht="25.5">
      <c r="A668" s="26" t="s">
        <v>66</v>
      </c>
      <c r="B668" s="99" t="s">
        <v>575</v>
      </c>
      <c r="C668" s="29"/>
      <c r="D668" s="29"/>
      <c r="E668" s="29">
        <v>245</v>
      </c>
      <c r="F668" s="29">
        <v>245</v>
      </c>
      <c r="G668" s="30">
        <v>245</v>
      </c>
      <c r="H668" s="47"/>
      <c r="I668" s="30"/>
      <c r="J668" s="30">
        <v>245</v>
      </c>
      <c r="K668" s="47"/>
      <c r="L668" s="48"/>
      <c r="M668" s="30"/>
      <c r="N668" s="30">
        <v>245</v>
      </c>
      <c r="O668" s="30">
        <v>0</v>
      </c>
      <c r="P668" s="29">
        <v>0</v>
      </c>
    </row>
    <row r="669" spans="1:16" ht="25.5">
      <c r="A669" s="26" t="s">
        <v>66</v>
      </c>
      <c r="B669" s="99" t="s">
        <v>576</v>
      </c>
      <c r="C669" s="29"/>
      <c r="D669" s="29"/>
      <c r="E669" s="29">
        <v>130</v>
      </c>
      <c r="F669" s="29">
        <v>130</v>
      </c>
      <c r="G669" s="30">
        <v>130</v>
      </c>
      <c r="H669" s="47"/>
      <c r="I669" s="30"/>
      <c r="J669" s="30">
        <v>130</v>
      </c>
      <c r="K669" s="47"/>
      <c r="L669" s="48"/>
      <c r="M669" s="30"/>
      <c r="N669" s="30">
        <v>130</v>
      </c>
      <c r="O669" s="30">
        <v>0</v>
      </c>
      <c r="P669" s="29">
        <v>0</v>
      </c>
    </row>
    <row r="670" spans="1:16" ht="25.5">
      <c r="A670" s="26" t="s">
        <v>66</v>
      </c>
      <c r="B670" s="99" t="s">
        <v>577</v>
      </c>
      <c r="C670" s="29"/>
      <c r="D670" s="29"/>
      <c r="E670" s="29">
        <v>16</v>
      </c>
      <c r="F670" s="29">
        <v>16</v>
      </c>
      <c r="G670" s="30">
        <v>16</v>
      </c>
      <c r="H670" s="47"/>
      <c r="I670" s="30"/>
      <c r="J670" s="30">
        <v>16</v>
      </c>
      <c r="K670" s="47"/>
      <c r="L670" s="48"/>
      <c r="M670" s="30"/>
      <c r="N670" s="30">
        <v>16</v>
      </c>
      <c r="O670" s="30">
        <v>0</v>
      </c>
      <c r="P670" s="29">
        <v>0</v>
      </c>
    </row>
    <row r="671" spans="1:16">
      <c r="A671" s="44" t="s">
        <v>66</v>
      </c>
      <c r="B671" s="30" t="s">
        <v>80</v>
      </c>
      <c r="C671" s="29"/>
      <c r="D671" s="29">
        <v>0</v>
      </c>
      <c r="E671" s="29">
        <v>99</v>
      </c>
      <c r="F671" s="29">
        <v>99</v>
      </c>
      <c r="G671" s="30">
        <v>99</v>
      </c>
      <c r="H671" s="31"/>
      <c r="I671" s="29"/>
      <c r="J671" s="30">
        <v>99</v>
      </c>
      <c r="K671" s="31"/>
      <c r="L671" s="32"/>
      <c r="M671" s="29"/>
      <c r="N671" s="30">
        <v>99</v>
      </c>
      <c r="O671" s="30">
        <v>0</v>
      </c>
      <c r="P671" s="29"/>
    </row>
    <row r="672" spans="1:16">
      <c r="A672" s="44" t="s">
        <v>335</v>
      </c>
      <c r="B672" s="30" t="s">
        <v>307</v>
      </c>
      <c r="C672" s="37" t="s">
        <v>83</v>
      </c>
      <c r="D672" s="29">
        <v>200</v>
      </c>
      <c r="E672" s="29">
        <v>200</v>
      </c>
      <c r="F672" s="29">
        <v>200</v>
      </c>
      <c r="G672" s="29">
        <v>0</v>
      </c>
      <c r="H672" s="29">
        <v>0</v>
      </c>
      <c r="I672" s="29">
        <v>0</v>
      </c>
      <c r="J672" s="29">
        <v>0</v>
      </c>
      <c r="K672" s="29">
        <v>0</v>
      </c>
      <c r="L672" s="29">
        <v>0</v>
      </c>
      <c r="M672" s="29">
        <v>0</v>
      </c>
      <c r="N672" s="29">
        <v>0</v>
      </c>
      <c r="O672" s="29">
        <v>200</v>
      </c>
      <c r="P672" s="29">
        <v>0</v>
      </c>
    </row>
    <row r="673" spans="1:16">
      <c r="A673" s="26" t="s">
        <v>66</v>
      </c>
      <c r="B673" s="30" t="s">
        <v>578</v>
      </c>
      <c r="C673" s="29"/>
      <c r="D673" s="29"/>
      <c r="E673" s="29">
        <v>100</v>
      </c>
      <c r="F673" s="29">
        <v>100</v>
      </c>
      <c r="G673" s="30">
        <v>0</v>
      </c>
      <c r="H673" s="47"/>
      <c r="I673" s="30"/>
      <c r="J673" s="30">
        <v>0</v>
      </c>
      <c r="K673" s="47"/>
      <c r="L673" s="48"/>
      <c r="M673" s="30"/>
      <c r="N673" s="30">
        <v>0</v>
      </c>
      <c r="O673" s="30">
        <v>100</v>
      </c>
      <c r="P673" s="29">
        <v>0</v>
      </c>
    </row>
    <row r="674" spans="1:16" ht="25.5">
      <c r="A674" s="26" t="s">
        <v>66</v>
      </c>
      <c r="B674" s="53" t="s">
        <v>579</v>
      </c>
      <c r="C674" s="29"/>
      <c r="D674" s="29"/>
      <c r="E674" s="29">
        <v>100</v>
      </c>
      <c r="F674" s="29">
        <v>100</v>
      </c>
      <c r="G674" s="30">
        <v>0</v>
      </c>
      <c r="H674" s="47"/>
      <c r="I674" s="30"/>
      <c r="J674" s="30">
        <v>0</v>
      </c>
      <c r="K674" s="47"/>
      <c r="L674" s="48"/>
      <c r="M674" s="30"/>
      <c r="N674" s="30">
        <v>0</v>
      </c>
      <c r="O674" s="30">
        <v>100</v>
      </c>
      <c r="P674" s="29">
        <v>0</v>
      </c>
    </row>
    <row r="675" spans="1:16">
      <c r="A675" s="20" t="s">
        <v>340</v>
      </c>
      <c r="B675" s="57" t="s">
        <v>580</v>
      </c>
      <c r="C675" s="58"/>
      <c r="D675" s="18">
        <v>92</v>
      </c>
      <c r="E675" s="18">
        <v>119</v>
      </c>
      <c r="F675" s="18">
        <v>119</v>
      </c>
      <c r="G675" s="18">
        <v>119</v>
      </c>
      <c r="H675" s="18">
        <v>0</v>
      </c>
      <c r="I675" s="18">
        <v>0</v>
      </c>
      <c r="J675" s="18">
        <v>119</v>
      </c>
      <c r="K675" s="18">
        <v>0</v>
      </c>
      <c r="L675" s="18">
        <v>0</v>
      </c>
      <c r="M675" s="18">
        <v>0</v>
      </c>
      <c r="N675" s="18">
        <v>119</v>
      </c>
      <c r="O675" s="18">
        <v>0</v>
      </c>
      <c r="P675" s="18">
        <v>0</v>
      </c>
    </row>
    <row r="676" spans="1:16">
      <c r="A676" s="44" t="s">
        <v>64</v>
      </c>
      <c r="B676" s="53" t="s">
        <v>581</v>
      </c>
      <c r="C676" s="37" t="s">
        <v>63</v>
      </c>
      <c r="D676" s="30">
        <v>72</v>
      </c>
      <c r="E676" s="30">
        <v>65</v>
      </c>
      <c r="F676" s="30">
        <v>65</v>
      </c>
      <c r="G676" s="30">
        <v>65</v>
      </c>
      <c r="H676" s="47"/>
      <c r="I676" s="30"/>
      <c r="J676" s="30">
        <v>65</v>
      </c>
      <c r="K676" s="47"/>
      <c r="L676" s="48"/>
      <c r="M676" s="30"/>
      <c r="N676" s="30">
        <v>65</v>
      </c>
      <c r="O676" s="30">
        <v>0</v>
      </c>
      <c r="P676" s="29">
        <v>0</v>
      </c>
    </row>
    <row r="677" spans="1:16">
      <c r="A677" s="44" t="s">
        <v>66</v>
      </c>
      <c r="B677" s="53" t="s">
        <v>582</v>
      </c>
      <c r="C677" s="37"/>
      <c r="D677" s="30"/>
      <c r="E677" s="30">
        <v>54</v>
      </c>
      <c r="F677" s="30">
        <v>54</v>
      </c>
      <c r="G677" s="30">
        <v>54</v>
      </c>
      <c r="H677" s="47"/>
      <c r="I677" s="30"/>
      <c r="J677" s="30">
        <v>54</v>
      </c>
      <c r="K677" s="47"/>
      <c r="L677" s="48"/>
      <c r="M677" s="30"/>
      <c r="N677" s="30">
        <v>54</v>
      </c>
      <c r="O677" s="30"/>
      <c r="P677" s="29"/>
    </row>
    <row r="678" spans="1:16">
      <c r="A678" s="44" t="s">
        <v>66</v>
      </c>
      <c r="B678" s="53" t="s">
        <v>583</v>
      </c>
      <c r="C678" s="37"/>
      <c r="D678" s="30"/>
      <c r="E678" s="30">
        <v>11</v>
      </c>
      <c r="F678" s="30">
        <v>11</v>
      </c>
      <c r="G678" s="30">
        <v>11</v>
      </c>
      <c r="H678" s="47"/>
      <c r="I678" s="30"/>
      <c r="J678" s="30">
        <v>11</v>
      </c>
      <c r="K678" s="47"/>
      <c r="L678" s="48"/>
      <c r="M678" s="30"/>
      <c r="N678" s="30">
        <v>11</v>
      </c>
      <c r="O678" s="30"/>
      <c r="P678" s="29"/>
    </row>
    <row r="679" spans="1:16" ht="25.5">
      <c r="A679" s="44" t="s">
        <v>74</v>
      </c>
      <c r="B679" s="53" t="s">
        <v>584</v>
      </c>
      <c r="C679" s="37" t="s">
        <v>63</v>
      </c>
      <c r="D679" s="30">
        <v>20</v>
      </c>
      <c r="E679" s="30">
        <v>20</v>
      </c>
      <c r="F679" s="30">
        <v>20</v>
      </c>
      <c r="G679" s="30">
        <v>20</v>
      </c>
      <c r="H679" s="47"/>
      <c r="I679" s="30"/>
      <c r="J679" s="30">
        <v>20</v>
      </c>
      <c r="K679" s="47"/>
      <c r="L679" s="48"/>
      <c r="M679" s="30"/>
      <c r="N679" s="30">
        <v>20</v>
      </c>
      <c r="O679" s="30"/>
      <c r="P679" s="29">
        <v>0</v>
      </c>
    </row>
    <row r="680" spans="1:16">
      <c r="A680" s="44" t="s">
        <v>76</v>
      </c>
      <c r="B680" s="53" t="s">
        <v>585</v>
      </c>
      <c r="C680" s="37" t="s">
        <v>63</v>
      </c>
      <c r="D680" s="30"/>
      <c r="E680" s="30">
        <v>34</v>
      </c>
      <c r="F680" s="30">
        <v>34</v>
      </c>
      <c r="G680" s="30">
        <v>34</v>
      </c>
      <c r="H680" s="30">
        <v>0</v>
      </c>
      <c r="I680" s="30">
        <v>0</v>
      </c>
      <c r="J680" s="30">
        <v>34</v>
      </c>
      <c r="K680" s="30">
        <v>0</v>
      </c>
      <c r="L680" s="30">
        <v>0</v>
      </c>
      <c r="M680" s="30">
        <v>0</v>
      </c>
      <c r="N680" s="30">
        <v>34</v>
      </c>
      <c r="O680" s="30">
        <v>0</v>
      </c>
      <c r="P680" s="30">
        <v>0</v>
      </c>
    </row>
    <row r="681" spans="1:16" ht="25.5">
      <c r="A681" s="44" t="s">
        <v>66</v>
      </c>
      <c r="B681" s="53" t="s">
        <v>586</v>
      </c>
      <c r="C681" s="37"/>
      <c r="D681" s="30"/>
      <c r="E681" s="30">
        <v>30.4</v>
      </c>
      <c r="F681" s="30">
        <v>30.4</v>
      </c>
      <c r="G681" s="30">
        <v>30.4</v>
      </c>
      <c r="H681" s="47"/>
      <c r="I681" s="30"/>
      <c r="J681" s="30">
        <v>30.4</v>
      </c>
      <c r="K681" s="47"/>
      <c r="L681" s="48"/>
      <c r="M681" s="30"/>
      <c r="N681" s="30">
        <v>30.4</v>
      </c>
      <c r="O681" s="30"/>
      <c r="P681" s="29"/>
    </row>
    <row r="682" spans="1:16" ht="38.25">
      <c r="A682" s="44" t="s">
        <v>66</v>
      </c>
      <c r="B682" s="53" t="s">
        <v>587</v>
      </c>
      <c r="C682" s="37"/>
      <c r="D682" s="30"/>
      <c r="E682" s="30">
        <v>3.6</v>
      </c>
      <c r="F682" s="30">
        <v>3.6</v>
      </c>
      <c r="G682" s="30">
        <v>3.6</v>
      </c>
      <c r="H682" s="47"/>
      <c r="I682" s="30"/>
      <c r="J682" s="30">
        <v>3.6</v>
      </c>
      <c r="K682" s="47"/>
      <c r="L682" s="48"/>
      <c r="M682" s="30"/>
      <c r="N682" s="30">
        <v>3.6</v>
      </c>
      <c r="O682" s="30"/>
      <c r="P682" s="29"/>
    </row>
    <row r="683" spans="1:16">
      <c r="A683" s="42" t="s">
        <v>350</v>
      </c>
      <c r="B683" s="57" t="s">
        <v>588</v>
      </c>
      <c r="C683" s="22" t="s">
        <v>63</v>
      </c>
      <c r="D683" s="23">
        <v>208</v>
      </c>
      <c r="E683" s="23">
        <v>208</v>
      </c>
      <c r="F683" s="23">
        <v>208</v>
      </c>
      <c r="G683" s="23">
        <v>208</v>
      </c>
      <c r="H683" s="55">
        <v>0</v>
      </c>
      <c r="I683" s="23">
        <v>0</v>
      </c>
      <c r="J683" s="23">
        <v>208</v>
      </c>
      <c r="K683" s="55">
        <v>0</v>
      </c>
      <c r="L683" s="55">
        <v>0</v>
      </c>
      <c r="M683" s="23">
        <v>0</v>
      </c>
      <c r="N683" s="23">
        <v>208</v>
      </c>
      <c r="O683" s="23">
        <v>0</v>
      </c>
      <c r="P683" s="18">
        <v>0</v>
      </c>
    </row>
    <row r="684" spans="1:16">
      <c r="A684" s="60" t="s">
        <v>66</v>
      </c>
      <c r="B684" s="53" t="s">
        <v>589</v>
      </c>
      <c r="C684" s="37"/>
      <c r="D684" s="30">
        <v>16</v>
      </c>
      <c r="E684" s="30">
        <v>16</v>
      </c>
      <c r="F684" s="30">
        <v>16</v>
      </c>
      <c r="G684" s="30">
        <v>16</v>
      </c>
      <c r="H684" s="47"/>
      <c r="I684" s="30"/>
      <c r="J684" s="30">
        <v>16</v>
      </c>
      <c r="K684" s="47"/>
      <c r="L684" s="48"/>
      <c r="M684" s="30"/>
      <c r="N684" s="30">
        <v>16</v>
      </c>
      <c r="O684" s="30">
        <v>0</v>
      </c>
      <c r="P684" s="29">
        <v>0</v>
      </c>
    </row>
    <row r="685" spans="1:16">
      <c r="A685" s="60" t="s">
        <v>66</v>
      </c>
      <c r="B685" s="53" t="s">
        <v>590</v>
      </c>
      <c r="C685" s="37"/>
      <c r="D685" s="30">
        <v>20</v>
      </c>
      <c r="E685" s="30">
        <v>20</v>
      </c>
      <c r="F685" s="30">
        <v>20</v>
      </c>
      <c r="G685" s="30">
        <v>20</v>
      </c>
      <c r="H685" s="47"/>
      <c r="I685" s="30"/>
      <c r="J685" s="30">
        <v>20</v>
      </c>
      <c r="K685" s="47"/>
      <c r="L685" s="48"/>
      <c r="M685" s="30"/>
      <c r="N685" s="30">
        <v>20</v>
      </c>
      <c r="O685" s="30">
        <v>0</v>
      </c>
      <c r="P685" s="29">
        <v>0</v>
      </c>
    </row>
    <row r="686" spans="1:16">
      <c r="A686" s="60" t="s">
        <v>66</v>
      </c>
      <c r="B686" s="53" t="s">
        <v>591</v>
      </c>
      <c r="C686" s="37"/>
      <c r="D686" s="30">
        <v>17</v>
      </c>
      <c r="E686" s="30">
        <v>17</v>
      </c>
      <c r="F686" s="30">
        <v>17</v>
      </c>
      <c r="G686" s="30">
        <v>17</v>
      </c>
      <c r="H686" s="47"/>
      <c r="I686" s="30"/>
      <c r="J686" s="30">
        <v>17</v>
      </c>
      <c r="K686" s="47"/>
      <c r="L686" s="48"/>
      <c r="M686" s="30"/>
      <c r="N686" s="30">
        <v>17</v>
      </c>
      <c r="O686" s="30">
        <v>0</v>
      </c>
      <c r="P686" s="29">
        <v>0</v>
      </c>
    </row>
    <row r="687" spans="1:16">
      <c r="A687" s="60" t="s">
        <v>66</v>
      </c>
      <c r="B687" s="53" t="s">
        <v>592</v>
      </c>
      <c r="C687" s="37"/>
      <c r="D687" s="30">
        <v>18</v>
      </c>
      <c r="E687" s="30">
        <v>18</v>
      </c>
      <c r="F687" s="30">
        <v>18</v>
      </c>
      <c r="G687" s="30">
        <v>18</v>
      </c>
      <c r="H687" s="47"/>
      <c r="I687" s="30"/>
      <c r="J687" s="30">
        <v>18</v>
      </c>
      <c r="K687" s="47"/>
      <c r="L687" s="48"/>
      <c r="M687" s="30"/>
      <c r="N687" s="30">
        <v>18</v>
      </c>
      <c r="O687" s="30">
        <v>0</v>
      </c>
      <c r="P687" s="29">
        <v>0</v>
      </c>
    </row>
    <row r="688" spans="1:16">
      <c r="A688" s="60" t="s">
        <v>66</v>
      </c>
      <c r="B688" s="53" t="s">
        <v>593</v>
      </c>
      <c r="C688" s="37"/>
      <c r="D688" s="30">
        <v>17</v>
      </c>
      <c r="E688" s="30">
        <v>17</v>
      </c>
      <c r="F688" s="30">
        <v>17</v>
      </c>
      <c r="G688" s="30">
        <v>17</v>
      </c>
      <c r="H688" s="47"/>
      <c r="I688" s="30"/>
      <c r="J688" s="30">
        <v>17</v>
      </c>
      <c r="K688" s="47"/>
      <c r="L688" s="48"/>
      <c r="M688" s="30"/>
      <c r="N688" s="30">
        <v>17</v>
      </c>
      <c r="O688" s="30">
        <v>0</v>
      </c>
      <c r="P688" s="29">
        <v>0</v>
      </c>
    </row>
    <row r="689" spans="1:16">
      <c r="A689" s="60" t="s">
        <v>66</v>
      </c>
      <c r="B689" s="53" t="s">
        <v>594</v>
      </c>
      <c r="C689" s="37"/>
      <c r="D689" s="30">
        <v>17</v>
      </c>
      <c r="E689" s="30">
        <v>17</v>
      </c>
      <c r="F689" s="30">
        <v>17</v>
      </c>
      <c r="G689" s="30">
        <v>17</v>
      </c>
      <c r="H689" s="47"/>
      <c r="I689" s="30"/>
      <c r="J689" s="30">
        <v>17</v>
      </c>
      <c r="K689" s="47"/>
      <c r="L689" s="48"/>
      <c r="M689" s="30"/>
      <c r="N689" s="30">
        <v>17</v>
      </c>
      <c r="O689" s="30">
        <v>0</v>
      </c>
      <c r="P689" s="29">
        <v>0</v>
      </c>
    </row>
    <row r="690" spans="1:16">
      <c r="A690" s="60" t="s">
        <v>66</v>
      </c>
      <c r="B690" s="53" t="s">
        <v>595</v>
      </c>
      <c r="C690" s="37"/>
      <c r="D690" s="30">
        <v>16</v>
      </c>
      <c r="E690" s="30">
        <v>16</v>
      </c>
      <c r="F690" s="30">
        <v>16</v>
      </c>
      <c r="G690" s="30">
        <v>16</v>
      </c>
      <c r="H690" s="47"/>
      <c r="I690" s="30"/>
      <c r="J690" s="30">
        <v>16</v>
      </c>
      <c r="K690" s="47"/>
      <c r="L690" s="48"/>
      <c r="M690" s="30"/>
      <c r="N690" s="30">
        <v>16</v>
      </c>
      <c r="O690" s="30">
        <v>0</v>
      </c>
      <c r="P690" s="29">
        <v>0</v>
      </c>
    </row>
    <row r="691" spans="1:16">
      <c r="A691" s="60" t="s">
        <v>66</v>
      </c>
      <c r="B691" s="53" t="s">
        <v>596</v>
      </c>
      <c r="C691" s="37"/>
      <c r="D691" s="30">
        <v>15</v>
      </c>
      <c r="E691" s="30">
        <v>15</v>
      </c>
      <c r="F691" s="30">
        <v>15</v>
      </c>
      <c r="G691" s="30">
        <v>15</v>
      </c>
      <c r="H691" s="47"/>
      <c r="I691" s="30"/>
      <c r="J691" s="30">
        <v>15</v>
      </c>
      <c r="K691" s="47"/>
      <c r="L691" s="48"/>
      <c r="M691" s="30"/>
      <c r="N691" s="30">
        <v>15</v>
      </c>
      <c r="O691" s="30">
        <v>0</v>
      </c>
      <c r="P691" s="29">
        <v>0</v>
      </c>
    </row>
    <row r="692" spans="1:16">
      <c r="A692" s="60" t="s">
        <v>66</v>
      </c>
      <c r="B692" s="53" t="s">
        <v>597</v>
      </c>
      <c r="C692" s="37"/>
      <c r="D692" s="30">
        <v>21</v>
      </c>
      <c r="E692" s="30">
        <v>21</v>
      </c>
      <c r="F692" s="30">
        <v>21</v>
      </c>
      <c r="G692" s="30">
        <v>21</v>
      </c>
      <c r="H692" s="47"/>
      <c r="I692" s="30"/>
      <c r="J692" s="30">
        <v>21</v>
      </c>
      <c r="K692" s="47"/>
      <c r="L692" s="48"/>
      <c r="M692" s="30"/>
      <c r="N692" s="30">
        <v>21</v>
      </c>
      <c r="O692" s="30">
        <v>0</v>
      </c>
      <c r="P692" s="29">
        <v>0</v>
      </c>
    </row>
    <row r="693" spans="1:16">
      <c r="A693" s="60" t="s">
        <v>66</v>
      </c>
      <c r="B693" s="53" t="s">
        <v>598</v>
      </c>
      <c r="C693" s="37"/>
      <c r="D693" s="30">
        <v>15</v>
      </c>
      <c r="E693" s="30">
        <v>15</v>
      </c>
      <c r="F693" s="30">
        <v>15</v>
      </c>
      <c r="G693" s="30">
        <v>15</v>
      </c>
      <c r="H693" s="47"/>
      <c r="I693" s="30"/>
      <c r="J693" s="30">
        <v>15</v>
      </c>
      <c r="K693" s="47"/>
      <c r="L693" s="48"/>
      <c r="M693" s="30"/>
      <c r="N693" s="30">
        <v>15</v>
      </c>
      <c r="O693" s="30">
        <v>0</v>
      </c>
      <c r="P693" s="29">
        <v>0</v>
      </c>
    </row>
    <row r="694" spans="1:16">
      <c r="A694" s="60" t="s">
        <v>66</v>
      </c>
      <c r="B694" s="53" t="s">
        <v>599</v>
      </c>
      <c r="C694" s="37"/>
      <c r="D694" s="30">
        <v>15</v>
      </c>
      <c r="E694" s="30">
        <v>15</v>
      </c>
      <c r="F694" s="30">
        <v>15</v>
      </c>
      <c r="G694" s="30">
        <v>15</v>
      </c>
      <c r="H694" s="47"/>
      <c r="I694" s="30"/>
      <c r="J694" s="30">
        <v>15</v>
      </c>
      <c r="K694" s="47"/>
      <c r="L694" s="48"/>
      <c r="M694" s="30"/>
      <c r="N694" s="30">
        <v>15</v>
      </c>
      <c r="O694" s="30">
        <v>0</v>
      </c>
      <c r="P694" s="29">
        <v>0</v>
      </c>
    </row>
    <row r="695" spans="1:16">
      <c r="A695" s="60" t="s">
        <v>66</v>
      </c>
      <c r="B695" s="53" t="s">
        <v>600</v>
      </c>
      <c r="C695" s="37"/>
      <c r="D695" s="30">
        <v>21</v>
      </c>
      <c r="E695" s="30">
        <v>21</v>
      </c>
      <c r="F695" s="30">
        <v>21</v>
      </c>
      <c r="G695" s="30">
        <v>21</v>
      </c>
      <c r="H695" s="47"/>
      <c r="I695" s="30"/>
      <c r="J695" s="30">
        <v>21</v>
      </c>
      <c r="K695" s="47"/>
      <c r="L695" s="48"/>
      <c r="M695" s="30"/>
      <c r="N695" s="30">
        <v>21</v>
      </c>
      <c r="O695" s="30">
        <v>0</v>
      </c>
      <c r="P695" s="29">
        <v>0</v>
      </c>
    </row>
    <row r="696" spans="1:16" ht="25.5">
      <c r="A696" s="42" t="s">
        <v>463</v>
      </c>
      <c r="B696" s="57" t="s">
        <v>601</v>
      </c>
      <c r="C696" s="22" t="s">
        <v>63</v>
      </c>
      <c r="D696" s="23">
        <v>120</v>
      </c>
      <c r="E696" s="23">
        <v>120</v>
      </c>
      <c r="F696" s="23">
        <v>120</v>
      </c>
      <c r="G696" s="23">
        <v>120</v>
      </c>
      <c r="H696" s="23">
        <v>0</v>
      </c>
      <c r="I696" s="23">
        <v>0</v>
      </c>
      <c r="J696" s="23">
        <v>120</v>
      </c>
      <c r="K696" s="23">
        <v>0</v>
      </c>
      <c r="L696" s="23">
        <v>0</v>
      </c>
      <c r="M696" s="23">
        <v>0</v>
      </c>
      <c r="N696" s="23">
        <v>120</v>
      </c>
      <c r="O696" s="23">
        <v>0</v>
      </c>
      <c r="P696" s="23">
        <v>0</v>
      </c>
    </row>
    <row r="697" spans="1:16">
      <c r="A697" s="60" t="s">
        <v>66</v>
      </c>
      <c r="B697" s="53" t="s">
        <v>602</v>
      </c>
      <c r="C697" s="37"/>
      <c r="D697" s="30">
        <v>100</v>
      </c>
      <c r="E697" s="30">
        <v>100</v>
      </c>
      <c r="F697" s="30">
        <v>100</v>
      </c>
      <c r="G697" s="30">
        <v>100</v>
      </c>
      <c r="H697" s="47"/>
      <c r="I697" s="30"/>
      <c r="J697" s="30">
        <v>100</v>
      </c>
      <c r="K697" s="47"/>
      <c r="L697" s="48"/>
      <c r="M697" s="30"/>
      <c r="N697" s="30">
        <v>100</v>
      </c>
      <c r="O697" s="30">
        <v>0</v>
      </c>
      <c r="P697" s="29">
        <v>0</v>
      </c>
    </row>
    <row r="698" spans="1:16">
      <c r="A698" s="60" t="s">
        <v>66</v>
      </c>
      <c r="B698" s="53" t="s">
        <v>603</v>
      </c>
      <c r="C698" s="37"/>
      <c r="D698" s="30">
        <v>10</v>
      </c>
      <c r="E698" s="30">
        <v>10</v>
      </c>
      <c r="F698" s="30">
        <v>10</v>
      </c>
      <c r="G698" s="30">
        <v>10</v>
      </c>
      <c r="H698" s="47"/>
      <c r="I698" s="30"/>
      <c r="J698" s="30">
        <v>10</v>
      </c>
      <c r="K698" s="47"/>
      <c r="L698" s="48"/>
      <c r="M698" s="30"/>
      <c r="N698" s="30">
        <v>10</v>
      </c>
      <c r="O698" s="30">
        <v>0</v>
      </c>
      <c r="P698" s="29">
        <v>0</v>
      </c>
    </row>
    <row r="699" spans="1:16">
      <c r="A699" s="26" t="s">
        <v>66</v>
      </c>
      <c r="B699" s="45" t="s">
        <v>604</v>
      </c>
      <c r="C699" s="46"/>
      <c r="D699" s="29">
        <v>10</v>
      </c>
      <c r="E699" s="29">
        <v>10</v>
      </c>
      <c r="F699" s="29">
        <v>10</v>
      </c>
      <c r="G699" s="30">
        <v>10</v>
      </c>
      <c r="H699" s="47"/>
      <c r="I699" s="30"/>
      <c r="J699" s="30">
        <v>10</v>
      </c>
      <c r="K699" s="47"/>
      <c r="L699" s="48"/>
      <c r="M699" s="29"/>
      <c r="N699" s="30">
        <v>10</v>
      </c>
      <c r="O699" s="30">
        <v>0</v>
      </c>
      <c r="P699" s="29">
        <v>0</v>
      </c>
    </row>
    <row r="700" spans="1:16" ht="38.25">
      <c r="A700" s="42" t="s">
        <v>474</v>
      </c>
      <c r="B700" s="57" t="s">
        <v>605</v>
      </c>
      <c r="C700" s="22" t="s">
        <v>223</v>
      </c>
      <c r="D700" s="23"/>
      <c r="E700" s="18">
        <v>1500</v>
      </c>
      <c r="F700" s="18">
        <v>1500</v>
      </c>
      <c r="G700" s="23">
        <v>0</v>
      </c>
      <c r="H700" s="23"/>
      <c r="I700" s="23"/>
      <c r="J700" s="23">
        <v>0</v>
      </c>
      <c r="K700" s="23"/>
      <c r="L700" s="23"/>
      <c r="M700" s="23"/>
      <c r="N700" s="23">
        <v>0</v>
      </c>
      <c r="O700" s="23">
        <v>1500</v>
      </c>
      <c r="P700" s="23"/>
    </row>
    <row r="701" spans="1:16" ht="76.5">
      <c r="A701" s="42" t="s">
        <v>479</v>
      </c>
      <c r="B701" s="57" t="s">
        <v>606</v>
      </c>
      <c r="C701" s="52" t="s">
        <v>607</v>
      </c>
      <c r="D701" s="23">
        <v>100</v>
      </c>
      <c r="E701" s="23">
        <v>120</v>
      </c>
      <c r="F701" s="23">
        <v>120</v>
      </c>
      <c r="G701" s="23">
        <v>120</v>
      </c>
      <c r="H701" s="55"/>
      <c r="I701" s="23"/>
      <c r="J701" s="23">
        <v>120</v>
      </c>
      <c r="K701" s="55"/>
      <c r="L701" s="56"/>
      <c r="M701" s="23"/>
      <c r="N701" s="23">
        <v>120</v>
      </c>
      <c r="O701" s="23"/>
      <c r="P701" s="18">
        <v>0</v>
      </c>
    </row>
    <row r="702" spans="1:16" ht="38.25">
      <c r="A702" s="52" t="s">
        <v>490</v>
      </c>
      <c r="B702" s="57" t="s">
        <v>608</v>
      </c>
      <c r="C702" s="52" t="s">
        <v>607</v>
      </c>
      <c r="D702" s="23"/>
      <c r="E702" s="23">
        <v>120</v>
      </c>
      <c r="F702" s="23">
        <v>120</v>
      </c>
      <c r="G702" s="23">
        <v>120</v>
      </c>
      <c r="H702" s="55"/>
      <c r="I702" s="23"/>
      <c r="J702" s="23">
        <v>120</v>
      </c>
      <c r="K702" s="55"/>
      <c r="L702" s="56"/>
      <c r="M702" s="23"/>
      <c r="N702" s="23">
        <v>120</v>
      </c>
      <c r="O702" s="23"/>
      <c r="P702" s="18"/>
    </row>
    <row r="703" spans="1:16" ht="25.5">
      <c r="A703" s="16" t="s">
        <v>55</v>
      </c>
      <c r="B703" s="57" t="s">
        <v>609</v>
      </c>
      <c r="C703" s="22" t="s">
        <v>63</v>
      </c>
      <c r="D703" s="23">
        <v>7500</v>
      </c>
      <c r="E703" s="23">
        <v>3256</v>
      </c>
      <c r="F703" s="23">
        <v>3256</v>
      </c>
      <c r="G703" s="23">
        <v>3256</v>
      </c>
      <c r="H703" s="55"/>
      <c r="I703" s="23"/>
      <c r="J703" s="23">
        <v>3256</v>
      </c>
      <c r="K703" s="55"/>
      <c r="L703" s="56"/>
      <c r="M703" s="23"/>
      <c r="N703" s="23">
        <v>3256</v>
      </c>
      <c r="O703" s="23">
        <v>0</v>
      </c>
      <c r="P703" s="18">
        <v>0</v>
      </c>
    </row>
    <row r="704" spans="1:16" ht="25.5">
      <c r="A704" s="16" t="s">
        <v>610</v>
      </c>
      <c r="B704" s="57" t="s">
        <v>611</v>
      </c>
      <c r="C704" s="22" t="s">
        <v>63</v>
      </c>
      <c r="D704" s="23">
        <v>12545</v>
      </c>
      <c r="E704" s="23">
        <v>5000</v>
      </c>
      <c r="F704" s="23">
        <v>12954</v>
      </c>
      <c r="G704" s="23">
        <v>12954</v>
      </c>
      <c r="H704" s="55"/>
      <c r="I704" s="23"/>
      <c r="J704" s="23">
        <v>12954</v>
      </c>
      <c r="K704" s="55"/>
      <c r="L704" s="56"/>
      <c r="M704" s="23"/>
      <c r="N704" s="23">
        <v>12954</v>
      </c>
      <c r="O704" s="23"/>
      <c r="P704" s="29">
        <v>-7954</v>
      </c>
    </row>
    <row r="705" spans="1:16" ht="51">
      <c r="A705" s="26" t="s">
        <v>26</v>
      </c>
      <c r="B705" s="53" t="s">
        <v>612</v>
      </c>
      <c r="C705" s="37"/>
      <c r="D705" s="30">
        <v>0</v>
      </c>
      <c r="E705" s="30">
        <v>0</v>
      </c>
      <c r="F705" s="30">
        <v>7954</v>
      </c>
      <c r="G705" s="30">
        <v>7954</v>
      </c>
      <c r="H705" s="47"/>
      <c r="I705" s="30"/>
      <c r="J705" s="30">
        <v>7954</v>
      </c>
      <c r="K705" s="47"/>
      <c r="L705" s="48"/>
      <c r="M705" s="30"/>
      <c r="N705" s="30">
        <v>7954</v>
      </c>
      <c r="O705" s="30"/>
      <c r="P705" s="29">
        <v>-7954</v>
      </c>
    </row>
    <row r="706" spans="1:16" ht="38.25">
      <c r="A706" s="26" t="s">
        <v>49</v>
      </c>
      <c r="B706" s="61" t="s">
        <v>613</v>
      </c>
      <c r="C706" s="37"/>
      <c r="D706" s="30">
        <v>2545</v>
      </c>
      <c r="E706" s="30">
        <v>5000</v>
      </c>
      <c r="F706" s="30">
        <v>5000</v>
      </c>
      <c r="G706" s="30">
        <v>5000</v>
      </c>
      <c r="H706" s="30"/>
      <c r="I706" s="30"/>
      <c r="J706" s="30">
        <v>5000</v>
      </c>
      <c r="K706" s="30"/>
      <c r="L706" s="30"/>
      <c r="M706" s="30"/>
      <c r="N706" s="30">
        <v>5000</v>
      </c>
      <c r="O706" s="30"/>
      <c r="P706" s="29"/>
    </row>
    <row r="707" spans="1:16">
      <c r="A707" s="16" t="s">
        <v>614</v>
      </c>
      <c r="B707" s="40" t="s">
        <v>615</v>
      </c>
      <c r="C707" s="22" t="s">
        <v>223</v>
      </c>
      <c r="D707" s="23">
        <v>6000</v>
      </c>
      <c r="E707" s="23">
        <v>6000</v>
      </c>
      <c r="F707" s="23">
        <v>6000</v>
      </c>
      <c r="G707" s="23">
        <v>0</v>
      </c>
      <c r="H707" s="23">
        <v>0</v>
      </c>
      <c r="I707" s="23">
        <v>0</v>
      </c>
      <c r="J707" s="23">
        <v>0</v>
      </c>
      <c r="K707" s="23">
        <v>0</v>
      </c>
      <c r="L707" s="23">
        <v>0</v>
      </c>
      <c r="M707" s="23">
        <v>0</v>
      </c>
      <c r="N707" s="23">
        <v>0</v>
      </c>
      <c r="O707" s="23">
        <v>6000</v>
      </c>
      <c r="P707" s="29">
        <v>0</v>
      </c>
    </row>
    <row r="708" spans="1:16" ht="25.5">
      <c r="A708" s="26" t="s">
        <v>66</v>
      </c>
      <c r="B708" s="64" t="s">
        <v>616</v>
      </c>
      <c r="C708" s="28"/>
      <c r="D708" s="30">
        <v>5000</v>
      </c>
      <c r="E708" s="30">
        <v>5000</v>
      </c>
      <c r="F708" s="30">
        <v>5000</v>
      </c>
      <c r="G708" s="30">
        <v>0</v>
      </c>
      <c r="H708" s="30"/>
      <c r="I708" s="30"/>
      <c r="J708" s="30">
        <v>0</v>
      </c>
      <c r="K708" s="47"/>
      <c r="L708" s="48"/>
      <c r="M708" s="30"/>
      <c r="N708" s="30">
        <v>0</v>
      </c>
      <c r="O708" s="30">
        <v>5000</v>
      </c>
      <c r="P708" s="29">
        <v>0</v>
      </c>
    </row>
    <row r="709" spans="1:16" ht="25.5">
      <c r="A709" s="44" t="s">
        <v>66</v>
      </c>
      <c r="B709" s="53" t="s">
        <v>617</v>
      </c>
      <c r="C709" s="37"/>
      <c r="D709" s="30">
        <v>1000</v>
      </c>
      <c r="E709" s="30">
        <v>1000</v>
      </c>
      <c r="F709" s="30">
        <v>1000</v>
      </c>
      <c r="G709" s="30">
        <v>0</v>
      </c>
      <c r="H709" s="47"/>
      <c r="I709" s="30"/>
      <c r="J709" s="30">
        <v>0</v>
      </c>
      <c r="K709" s="47"/>
      <c r="L709" s="48"/>
      <c r="M709" s="30"/>
      <c r="N709" s="30">
        <v>0</v>
      </c>
      <c r="O709" s="30">
        <v>1000</v>
      </c>
      <c r="P709" s="29">
        <v>0</v>
      </c>
    </row>
    <row r="710" spans="1:16" ht="38.25">
      <c r="A710" s="16" t="s">
        <v>618</v>
      </c>
      <c r="B710" s="57" t="s">
        <v>619</v>
      </c>
      <c r="C710" s="22" t="s">
        <v>83</v>
      </c>
      <c r="D710" s="23">
        <v>10000</v>
      </c>
      <c r="E710" s="23">
        <v>5000</v>
      </c>
      <c r="F710" s="23">
        <v>5000</v>
      </c>
      <c r="G710" s="23">
        <v>0</v>
      </c>
      <c r="H710" s="55"/>
      <c r="I710" s="23"/>
      <c r="J710" s="23">
        <v>0</v>
      </c>
      <c r="K710" s="55"/>
      <c r="L710" s="56"/>
      <c r="M710" s="23"/>
      <c r="N710" s="23">
        <v>0</v>
      </c>
      <c r="O710" s="23">
        <v>5000</v>
      </c>
      <c r="P710" s="29">
        <v>0</v>
      </c>
    </row>
    <row r="711" spans="1:16" ht="25.5">
      <c r="A711" s="16" t="s">
        <v>620</v>
      </c>
      <c r="B711" s="57" t="s">
        <v>621</v>
      </c>
      <c r="C711" s="22" t="s">
        <v>63</v>
      </c>
      <c r="D711" s="23"/>
      <c r="E711" s="23">
        <v>10000</v>
      </c>
      <c r="F711" s="23">
        <v>10000</v>
      </c>
      <c r="G711" s="23">
        <v>0</v>
      </c>
      <c r="H711" s="55"/>
      <c r="I711" s="23"/>
      <c r="J711" s="23">
        <v>0</v>
      </c>
      <c r="K711" s="55"/>
      <c r="L711" s="56"/>
      <c r="M711" s="23"/>
      <c r="N711" s="23">
        <v>0</v>
      </c>
      <c r="O711" s="23">
        <v>10000</v>
      </c>
      <c r="P711" s="18">
        <v>0</v>
      </c>
    </row>
    <row r="712" spans="1:16" ht="38.25">
      <c r="A712" s="16" t="s">
        <v>622</v>
      </c>
      <c r="B712" s="57" t="s">
        <v>623</v>
      </c>
      <c r="C712" s="22" t="s">
        <v>63</v>
      </c>
      <c r="D712" s="23">
        <v>15000</v>
      </c>
      <c r="E712" s="23"/>
      <c r="F712" s="23"/>
      <c r="G712" s="23"/>
      <c r="H712" s="55"/>
      <c r="I712" s="23"/>
      <c r="J712" s="23"/>
      <c r="K712" s="55"/>
      <c r="L712" s="56"/>
      <c r="M712" s="23"/>
      <c r="N712" s="23"/>
      <c r="O712" s="23"/>
      <c r="P712" s="18"/>
    </row>
    <row r="713" spans="1:16">
      <c r="A713" s="16" t="s">
        <v>624</v>
      </c>
      <c r="B713" s="23" t="s">
        <v>625</v>
      </c>
      <c r="C713" s="22"/>
      <c r="D713" s="23">
        <v>74090</v>
      </c>
      <c r="E713" s="109">
        <f>F713+P713</f>
        <v>47919</v>
      </c>
      <c r="F713" s="109">
        <f>G713+O713</f>
        <v>47919</v>
      </c>
      <c r="G713" s="23">
        <v>0</v>
      </c>
      <c r="H713" s="23">
        <v>0</v>
      </c>
      <c r="I713" s="23">
        <v>0</v>
      </c>
      <c r="J713" s="23">
        <v>0</v>
      </c>
      <c r="K713" s="23">
        <v>0</v>
      </c>
      <c r="L713" s="23">
        <v>0</v>
      </c>
      <c r="M713" s="23">
        <v>0</v>
      </c>
      <c r="N713" s="23">
        <v>0</v>
      </c>
      <c r="O713" s="23">
        <f>60319-2400-10000</f>
        <v>47919</v>
      </c>
      <c r="P713" s="23">
        <v>0</v>
      </c>
    </row>
    <row r="714" spans="1:16">
      <c r="A714" s="26" t="s">
        <v>26</v>
      </c>
      <c r="B714" s="53" t="s">
        <v>626</v>
      </c>
      <c r="C714" s="28" t="s">
        <v>607</v>
      </c>
      <c r="D714" s="30">
        <v>3000</v>
      </c>
      <c r="E714" s="30">
        <v>2000</v>
      </c>
      <c r="F714" s="30">
        <v>2000</v>
      </c>
      <c r="G714" s="30">
        <v>0</v>
      </c>
      <c r="H714" s="47"/>
      <c r="I714" s="30"/>
      <c r="J714" s="30">
        <v>0</v>
      </c>
      <c r="K714" s="47"/>
      <c r="L714" s="48"/>
      <c r="M714" s="30"/>
      <c r="N714" s="30">
        <v>0</v>
      </c>
      <c r="O714" s="30">
        <v>2000</v>
      </c>
      <c r="P714" s="29">
        <v>0</v>
      </c>
    </row>
    <row r="715" spans="1:16" ht="51">
      <c r="A715" s="29" t="s">
        <v>66</v>
      </c>
      <c r="B715" s="53" t="s">
        <v>627</v>
      </c>
      <c r="C715" s="29"/>
      <c r="D715" s="29">
        <v>713</v>
      </c>
      <c r="E715" s="29">
        <v>713</v>
      </c>
      <c r="F715" s="29">
        <v>713</v>
      </c>
      <c r="G715" s="30"/>
      <c r="H715" s="31"/>
      <c r="I715" s="29"/>
      <c r="J715" s="30"/>
      <c r="K715" s="31"/>
      <c r="L715" s="32"/>
      <c r="M715" s="29"/>
      <c r="N715" s="30"/>
      <c r="O715" s="30">
        <v>713</v>
      </c>
      <c r="P715" s="29">
        <v>0</v>
      </c>
    </row>
    <row r="716" spans="1:16">
      <c r="A716" s="26" t="s">
        <v>49</v>
      </c>
      <c r="B716" s="53" t="s">
        <v>628</v>
      </c>
      <c r="C716" s="28" t="s">
        <v>607</v>
      </c>
      <c r="D716" s="30">
        <v>3922</v>
      </c>
      <c r="E716" s="30">
        <v>3642</v>
      </c>
      <c r="F716" s="30">
        <v>3642</v>
      </c>
      <c r="G716" s="30">
        <v>0</v>
      </c>
      <c r="H716" s="30">
        <v>0</v>
      </c>
      <c r="I716" s="30">
        <v>0</v>
      </c>
      <c r="J716" s="30">
        <v>0</v>
      </c>
      <c r="K716" s="30">
        <v>0</v>
      </c>
      <c r="L716" s="30">
        <v>0</v>
      </c>
      <c r="M716" s="30">
        <v>0</v>
      </c>
      <c r="N716" s="30">
        <v>0</v>
      </c>
      <c r="O716" s="30">
        <v>3642</v>
      </c>
      <c r="P716" s="29">
        <v>0</v>
      </c>
    </row>
    <row r="717" spans="1:16">
      <c r="A717" s="26" t="s">
        <v>66</v>
      </c>
      <c r="B717" s="53" t="s">
        <v>629</v>
      </c>
      <c r="C717" s="54"/>
      <c r="D717" s="30">
        <v>1400</v>
      </c>
      <c r="E717" s="30">
        <v>1000</v>
      </c>
      <c r="F717" s="30">
        <v>1000</v>
      </c>
      <c r="G717" s="30">
        <v>0</v>
      </c>
      <c r="H717" s="47"/>
      <c r="I717" s="30"/>
      <c r="J717" s="30">
        <v>0</v>
      </c>
      <c r="K717" s="47"/>
      <c r="L717" s="48"/>
      <c r="M717" s="30"/>
      <c r="N717" s="30">
        <v>0</v>
      </c>
      <c r="O717" s="30">
        <v>1000</v>
      </c>
      <c r="P717" s="29">
        <v>0</v>
      </c>
    </row>
    <row r="718" spans="1:16">
      <c r="A718" s="26" t="s">
        <v>66</v>
      </c>
      <c r="B718" s="53" t="s">
        <v>630</v>
      </c>
      <c r="C718" s="54"/>
      <c r="D718" s="30">
        <v>2522</v>
      </c>
      <c r="E718" s="30">
        <v>2642</v>
      </c>
      <c r="F718" s="30">
        <v>2642</v>
      </c>
      <c r="G718" s="30">
        <v>0</v>
      </c>
      <c r="H718" s="47"/>
      <c r="I718" s="30"/>
      <c r="J718" s="30">
        <v>0</v>
      </c>
      <c r="K718" s="47"/>
      <c r="L718" s="48"/>
      <c r="M718" s="30"/>
      <c r="N718" s="30">
        <v>0</v>
      </c>
      <c r="O718" s="30">
        <v>2642</v>
      </c>
      <c r="P718" s="29">
        <v>0</v>
      </c>
    </row>
    <row r="719" spans="1:16">
      <c r="A719" s="26" t="s">
        <v>51</v>
      </c>
      <c r="B719" s="53" t="s">
        <v>631</v>
      </c>
      <c r="C719" s="28" t="s">
        <v>607</v>
      </c>
      <c r="D719" s="30">
        <v>1301</v>
      </c>
      <c r="E719" s="30">
        <v>1721</v>
      </c>
      <c r="F719" s="30">
        <v>1721</v>
      </c>
      <c r="G719" s="30">
        <v>0</v>
      </c>
      <c r="H719" s="47"/>
      <c r="I719" s="30"/>
      <c r="J719" s="30">
        <v>0</v>
      </c>
      <c r="K719" s="47"/>
      <c r="L719" s="48"/>
      <c r="M719" s="30"/>
      <c r="N719" s="30">
        <v>0</v>
      </c>
      <c r="O719" s="30">
        <v>1721</v>
      </c>
      <c r="P719" s="29">
        <v>0</v>
      </c>
    </row>
    <row r="720" spans="1:16">
      <c r="A720" s="26" t="s">
        <v>142</v>
      </c>
      <c r="B720" s="53" t="s">
        <v>632</v>
      </c>
      <c r="C720" s="28" t="s">
        <v>607</v>
      </c>
      <c r="D720" s="30">
        <v>3500</v>
      </c>
      <c r="E720" s="30">
        <v>2800</v>
      </c>
      <c r="F720" s="30">
        <v>2800</v>
      </c>
      <c r="G720" s="30">
        <v>0</v>
      </c>
      <c r="H720" s="47"/>
      <c r="I720" s="30"/>
      <c r="J720" s="30">
        <v>0</v>
      </c>
      <c r="K720" s="47"/>
      <c r="L720" s="48"/>
      <c r="M720" s="30"/>
      <c r="N720" s="30">
        <v>0</v>
      </c>
      <c r="O720" s="30">
        <v>2800</v>
      </c>
      <c r="P720" s="29">
        <v>0</v>
      </c>
    </row>
    <row r="721" spans="1:16">
      <c r="A721" s="44"/>
      <c r="B721" s="110" t="s">
        <v>633</v>
      </c>
      <c r="C721" s="54"/>
      <c r="D721" s="30">
        <v>300</v>
      </c>
      <c r="E721" s="30">
        <v>300</v>
      </c>
      <c r="F721" s="30">
        <v>300</v>
      </c>
      <c r="G721" s="30">
        <v>0</v>
      </c>
      <c r="H721" s="47"/>
      <c r="I721" s="30"/>
      <c r="J721" s="30">
        <v>0</v>
      </c>
      <c r="K721" s="47"/>
      <c r="L721" s="48"/>
      <c r="M721" s="30"/>
      <c r="N721" s="30">
        <v>0</v>
      </c>
      <c r="O721" s="30">
        <v>300</v>
      </c>
      <c r="P721" s="29">
        <v>0</v>
      </c>
    </row>
    <row r="722" spans="1:16">
      <c r="A722" s="26" t="s">
        <v>30</v>
      </c>
      <c r="B722" s="110" t="s">
        <v>634</v>
      </c>
      <c r="C722" s="28" t="s">
        <v>83</v>
      </c>
      <c r="D722" s="30">
        <v>1000</v>
      </c>
      <c r="E722" s="30">
        <v>1000</v>
      </c>
      <c r="F722" s="30">
        <v>1000</v>
      </c>
      <c r="G722" s="30"/>
      <c r="H722" s="47"/>
      <c r="I722" s="30"/>
      <c r="J722" s="30"/>
      <c r="K722" s="47"/>
      <c r="L722" s="48"/>
      <c r="M722" s="30"/>
      <c r="N722" s="30"/>
      <c r="O722" s="30">
        <v>1000</v>
      </c>
      <c r="P722" s="29">
        <v>0</v>
      </c>
    </row>
    <row r="723" spans="1:16" ht="25.5">
      <c r="A723" s="26" t="s">
        <v>31</v>
      </c>
      <c r="B723" s="53" t="s">
        <v>635</v>
      </c>
      <c r="C723" s="54"/>
      <c r="D723" s="30">
        <v>61367</v>
      </c>
      <c r="E723" s="30">
        <v>49156</v>
      </c>
      <c r="F723" s="30">
        <v>49156</v>
      </c>
      <c r="G723" s="30">
        <v>0</v>
      </c>
      <c r="H723" s="30">
        <v>0</v>
      </c>
      <c r="I723" s="30">
        <v>0</v>
      </c>
      <c r="J723" s="30">
        <v>0</v>
      </c>
      <c r="K723" s="30">
        <v>0</v>
      </c>
      <c r="L723" s="30">
        <v>0</v>
      </c>
      <c r="M723" s="30">
        <v>0</v>
      </c>
      <c r="N723" s="30">
        <v>0</v>
      </c>
      <c r="O723" s="30">
        <f>49156-2400</f>
        <v>46756</v>
      </c>
      <c r="P723" s="30">
        <v>0</v>
      </c>
    </row>
    <row r="724" spans="1:16" ht="38.25">
      <c r="A724" s="26" t="s">
        <v>66</v>
      </c>
      <c r="B724" s="53" t="s">
        <v>636</v>
      </c>
      <c r="C724" s="28" t="s">
        <v>236</v>
      </c>
      <c r="D724" s="30">
        <v>7960</v>
      </c>
      <c r="E724" s="30">
        <v>5000</v>
      </c>
      <c r="F724" s="30">
        <v>5000</v>
      </c>
      <c r="G724" s="30"/>
      <c r="H724" s="30"/>
      <c r="I724" s="30"/>
      <c r="J724" s="30"/>
      <c r="K724" s="47"/>
      <c r="L724" s="48"/>
      <c r="M724" s="30"/>
      <c r="N724" s="30"/>
      <c r="O724" s="30">
        <v>5000</v>
      </c>
      <c r="P724" s="29">
        <v>0</v>
      </c>
    </row>
    <row r="725" spans="1:16" ht="25.5">
      <c r="A725" s="26" t="s">
        <v>66</v>
      </c>
      <c r="B725" s="53" t="s">
        <v>637</v>
      </c>
      <c r="C725" s="28" t="s">
        <v>223</v>
      </c>
      <c r="D725" s="30">
        <v>3000</v>
      </c>
      <c r="E725" s="30">
        <v>5000</v>
      </c>
      <c r="F725" s="30">
        <v>5000</v>
      </c>
      <c r="G725" s="30"/>
      <c r="H725" s="30"/>
      <c r="I725" s="30"/>
      <c r="J725" s="30"/>
      <c r="K725" s="47"/>
      <c r="L725" s="48"/>
      <c r="M725" s="30"/>
      <c r="N725" s="30"/>
      <c r="O725" s="30">
        <v>5000</v>
      </c>
      <c r="P725" s="29">
        <v>0</v>
      </c>
    </row>
    <row r="726" spans="1:16" ht="25.5">
      <c r="A726" s="44" t="s">
        <v>66</v>
      </c>
      <c r="B726" s="110" t="s">
        <v>638</v>
      </c>
      <c r="C726" s="28" t="s">
        <v>607</v>
      </c>
      <c r="D726" s="30">
        <v>5000</v>
      </c>
      <c r="E726" s="30">
        <v>5000</v>
      </c>
      <c r="F726" s="30">
        <v>5000</v>
      </c>
      <c r="G726" s="30"/>
      <c r="H726" s="47"/>
      <c r="I726" s="30"/>
      <c r="J726" s="30"/>
      <c r="K726" s="47"/>
      <c r="L726" s="48"/>
      <c r="M726" s="30"/>
      <c r="N726" s="30"/>
      <c r="O726" s="30">
        <v>5000</v>
      </c>
      <c r="P726" s="29">
        <v>0</v>
      </c>
    </row>
    <row r="727" spans="1:16" ht="63.75">
      <c r="A727" s="26" t="s">
        <v>66</v>
      </c>
      <c r="B727" s="111" t="s">
        <v>639</v>
      </c>
      <c r="C727" s="28" t="s">
        <v>607</v>
      </c>
      <c r="D727" s="30">
        <v>45407</v>
      </c>
      <c r="E727" s="30">
        <f>F727+P727</f>
        <v>21756</v>
      </c>
      <c r="F727" s="30">
        <f>G727+O727</f>
        <v>21756</v>
      </c>
      <c r="G727" s="30"/>
      <c r="H727" s="30"/>
      <c r="I727" s="30"/>
      <c r="J727" s="30"/>
      <c r="K727" s="30"/>
      <c r="L727" s="30"/>
      <c r="M727" s="30"/>
      <c r="N727" s="30"/>
      <c r="O727" s="30">
        <f>34156-2400-10000</f>
        <v>21756</v>
      </c>
      <c r="P727" s="29">
        <v>0</v>
      </c>
    </row>
    <row r="728" spans="1:16">
      <c r="A728" s="20" t="s">
        <v>640</v>
      </c>
      <c r="B728" s="73" t="s">
        <v>641</v>
      </c>
      <c r="C728" s="52"/>
      <c r="D728" s="23">
        <v>6573</v>
      </c>
      <c r="E728" s="23">
        <v>-3847</v>
      </c>
      <c r="F728" s="23">
        <v>2236</v>
      </c>
      <c r="G728" s="23">
        <v>0</v>
      </c>
      <c r="H728" s="23">
        <v>0</v>
      </c>
      <c r="I728" s="23">
        <v>0</v>
      </c>
      <c r="J728" s="23">
        <v>0</v>
      </c>
      <c r="K728" s="23">
        <v>0</v>
      </c>
      <c r="L728" s="23">
        <v>0</v>
      </c>
      <c r="M728" s="23">
        <v>0</v>
      </c>
      <c r="N728" s="23">
        <v>0</v>
      </c>
      <c r="O728" s="23">
        <v>2236</v>
      </c>
      <c r="P728" s="18">
        <v>-6083</v>
      </c>
    </row>
    <row r="729" spans="1:16" ht="51">
      <c r="A729" s="26" t="s">
        <v>26</v>
      </c>
      <c r="B729" s="64" t="s">
        <v>642</v>
      </c>
      <c r="C729" s="28"/>
      <c r="D729" s="30">
        <v>35283</v>
      </c>
      <c r="E729" s="30">
        <v>24962</v>
      </c>
      <c r="F729" s="30">
        <v>2236</v>
      </c>
      <c r="G729" s="30"/>
      <c r="H729" s="30"/>
      <c r="I729" s="30"/>
      <c r="J729" s="30"/>
      <c r="K729" s="30"/>
      <c r="L729" s="30"/>
      <c r="M729" s="30"/>
      <c r="N729" s="30"/>
      <c r="O729" s="30">
        <v>2236</v>
      </c>
      <c r="P729" s="29">
        <v>22726</v>
      </c>
    </row>
    <row r="730" spans="1:16" ht="25.5">
      <c r="A730" s="26" t="s">
        <v>49</v>
      </c>
      <c r="B730" s="64" t="s">
        <v>643</v>
      </c>
      <c r="C730" s="28"/>
      <c r="D730" s="30">
        <v>3898</v>
      </c>
      <c r="E730" s="30">
        <v>3799</v>
      </c>
      <c r="F730" s="30">
        <v>0</v>
      </c>
      <c r="G730" s="30"/>
      <c r="H730" s="30"/>
      <c r="I730" s="30"/>
      <c r="J730" s="30"/>
      <c r="K730" s="30"/>
      <c r="L730" s="30"/>
      <c r="M730" s="30"/>
      <c r="N730" s="30"/>
      <c r="O730" s="30"/>
      <c r="P730" s="29">
        <v>3799</v>
      </c>
    </row>
    <row r="731" spans="1:16" ht="25.5">
      <c r="A731" s="26" t="s">
        <v>51</v>
      </c>
      <c r="B731" s="64" t="s">
        <v>644</v>
      </c>
      <c r="C731" s="28" t="s">
        <v>645</v>
      </c>
      <c r="D731" s="30">
        <v>-32608</v>
      </c>
      <c r="E731" s="30">
        <v>-32608</v>
      </c>
      <c r="F731" s="30">
        <v>0</v>
      </c>
      <c r="G731" s="30"/>
      <c r="H731" s="30"/>
      <c r="I731" s="30"/>
      <c r="J731" s="30"/>
      <c r="K731" s="47"/>
      <c r="L731" s="48"/>
      <c r="M731" s="30"/>
      <c r="N731" s="30"/>
      <c r="O731" s="30"/>
      <c r="P731" s="29">
        <v>-32608</v>
      </c>
    </row>
    <row r="732" spans="1:16">
      <c r="A732" s="20" t="s">
        <v>646</v>
      </c>
      <c r="B732" s="51" t="s">
        <v>647</v>
      </c>
      <c r="C732" s="22"/>
      <c r="D732" s="18">
        <v>1300</v>
      </c>
      <c r="E732" s="18">
        <v>2000</v>
      </c>
      <c r="F732" s="18">
        <v>2000</v>
      </c>
      <c r="G732" s="23">
        <v>0</v>
      </c>
      <c r="H732" s="24"/>
      <c r="I732" s="18"/>
      <c r="J732" s="23">
        <v>0</v>
      </c>
      <c r="K732" s="24"/>
      <c r="L732" s="25"/>
      <c r="M732" s="18"/>
      <c r="N732" s="23">
        <v>0</v>
      </c>
      <c r="O732" s="23">
        <v>2000</v>
      </c>
      <c r="P732" s="29">
        <v>0</v>
      </c>
    </row>
    <row r="733" spans="1:16">
      <c r="A733" s="16" t="s">
        <v>648</v>
      </c>
      <c r="B733" s="21" t="s">
        <v>649</v>
      </c>
      <c r="C733" s="22" t="s">
        <v>650</v>
      </c>
      <c r="D733" s="23">
        <v>1000</v>
      </c>
      <c r="E733" s="23">
        <v>1000</v>
      </c>
      <c r="F733" s="23">
        <v>1000</v>
      </c>
      <c r="G733" s="23">
        <v>0</v>
      </c>
      <c r="H733" s="55"/>
      <c r="I733" s="23"/>
      <c r="J733" s="23">
        <v>0</v>
      </c>
      <c r="K733" s="55"/>
      <c r="L733" s="56"/>
      <c r="M733" s="23"/>
      <c r="N733" s="23">
        <v>0</v>
      </c>
      <c r="O733" s="23">
        <v>1000</v>
      </c>
      <c r="P733" s="29">
        <v>0</v>
      </c>
    </row>
    <row r="734" spans="1:16">
      <c r="A734" s="16" t="s">
        <v>651</v>
      </c>
      <c r="B734" s="21" t="s">
        <v>652</v>
      </c>
      <c r="C734" s="22" t="s">
        <v>653</v>
      </c>
      <c r="D734" s="23">
        <v>66931</v>
      </c>
      <c r="E734" s="23">
        <v>56785</v>
      </c>
      <c r="F734" s="23">
        <v>56785</v>
      </c>
      <c r="G734" s="23">
        <v>0</v>
      </c>
      <c r="H734" s="55"/>
      <c r="I734" s="23"/>
      <c r="J734" s="23">
        <v>0</v>
      </c>
      <c r="K734" s="55"/>
      <c r="L734" s="56"/>
      <c r="M734" s="23"/>
      <c r="N734" s="23">
        <v>0</v>
      </c>
      <c r="O734" s="23">
        <v>56785</v>
      </c>
      <c r="P734" s="29">
        <v>0</v>
      </c>
    </row>
    <row r="735" spans="1:16" ht="25.5">
      <c r="A735" s="16" t="s">
        <v>654</v>
      </c>
      <c r="B735" s="51" t="s">
        <v>655</v>
      </c>
      <c r="C735" s="22"/>
      <c r="D735" s="23">
        <f t="shared" ref="D735:E735" si="5">D736+D741+D743</f>
        <v>880000</v>
      </c>
      <c r="E735" s="23">
        <f t="shared" si="5"/>
        <v>338492</v>
      </c>
      <c r="F735" s="23">
        <f>F736+F741+F743</f>
        <v>465214</v>
      </c>
      <c r="G735" s="29">
        <v>0</v>
      </c>
      <c r="H735" s="29">
        <v>0</v>
      </c>
      <c r="I735" s="29">
        <v>0</v>
      </c>
      <c r="J735" s="29">
        <v>0</v>
      </c>
      <c r="K735" s="29">
        <v>0</v>
      </c>
      <c r="L735" s="29">
        <v>0</v>
      </c>
      <c r="M735" s="29">
        <v>0</v>
      </c>
      <c r="N735" s="29">
        <v>0</v>
      </c>
      <c r="O735" s="23">
        <f>O736+O741+O743</f>
        <v>465214</v>
      </c>
      <c r="P735" s="23">
        <f>P736+P741+P743</f>
        <v>-126722</v>
      </c>
    </row>
    <row r="736" spans="1:16">
      <c r="A736" s="20" t="s">
        <v>26</v>
      </c>
      <c r="B736" s="57" t="s">
        <v>656</v>
      </c>
      <c r="C736" s="58"/>
      <c r="D736" s="23">
        <v>0</v>
      </c>
      <c r="E736" s="23">
        <v>0</v>
      </c>
      <c r="F736" s="23">
        <v>126722</v>
      </c>
      <c r="G736" s="23">
        <v>0</v>
      </c>
      <c r="H736" s="23">
        <v>0</v>
      </c>
      <c r="I736" s="23">
        <v>0</v>
      </c>
      <c r="J736" s="23">
        <v>0</v>
      </c>
      <c r="K736" s="23">
        <v>0</v>
      </c>
      <c r="L736" s="23">
        <v>0</v>
      </c>
      <c r="M736" s="23">
        <v>0</v>
      </c>
      <c r="N736" s="23">
        <v>0</v>
      </c>
      <c r="O736" s="23">
        <v>126722</v>
      </c>
      <c r="P736" s="23">
        <v>-126722</v>
      </c>
    </row>
    <row r="737" spans="1:16" ht="25.5">
      <c r="A737" s="26" t="s">
        <v>66</v>
      </c>
      <c r="B737" s="112" t="s">
        <v>657</v>
      </c>
      <c r="C737" s="28" t="s">
        <v>645</v>
      </c>
      <c r="D737" s="30">
        <v>0</v>
      </c>
      <c r="E737" s="30">
        <v>0</v>
      </c>
      <c r="F737" s="30">
        <v>54971</v>
      </c>
      <c r="G737" s="30"/>
      <c r="H737" s="47"/>
      <c r="I737" s="30"/>
      <c r="J737" s="30"/>
      <c r="K737" s="47"/>
      <c r="L737" s="48"/>
      <c r="M737" s="30"/>
      <c r="N737" s="30"/>
      <c r="O737" s="30">
        <v>54971</v>
      </c>
      <c r="P737" s="29">
        <v>-54971</v>
      </c>
    </row>
    <row r="738" spans="1:16" ht="25.5">
      <c r="A738" s="26" t="s">
        <v>66</v>
      </c>
      <c r="B738" s="112" t="s">
        <v>658</v>
      </c>
      <c r="C738" s="28" t="s">
        <v>645</v>
      </c>
      <c r="D738" s="30">
        <v>0</v>
      </c>
      <c r="E738" s="30">
        <v>0</v>
      </c>
      <c r="F738" s="30">
        <v>46690</v>
      </c>
      <c r="G738" s="30"/>
      <c r="H738" s="47"/>
      <c r="I738" s="30"/>
      <c r="J738" s="30"/>
      <c r="K738" s="47"/>
      <c r="L738" s="48"/>
      <c r="M738" s="30"/>
      <c r="N738" s="30"/>
      <c r="O738" s="30">
        <v>46690</v>
      </c>
      <c r="P738" s="29">
        <v>-46690</v>
      </c>
    </row>
    <row r="739" spans="1:16" ht="25.5">
      <c r="A739" s="26" t="s">
        <v>66</v>
      </c>
      <c r="B739" s="112" t="s">
        <v>659</v>
      </c>
      <c r="C739" s="28" t="s">
        <v>645</v>
      </c>
      <c r="D739" s="30">
        <v>0</v>
      </c>
      <c r="E739" s="30">
        <v>0</v>
      </c>
      <c r="F739" s="30">
        <v>22657</v>
      </c>
      <c r="G739" s="30"/>
      <c r="H739" s="47"/>
      <c r="I739" s="30"/>
      <c r="J739" s="30"/>
      <c r="K739" s="47"/>
      <c r="L739" s="48"/>
      <c r="M739" s="30"/>
      <c r="N739" s="30"/>
      <c r="O739" s="30">
        <v>22657</v>
      </c>
      <c r="P739" s="29">
        <v>-22657</v>
      </c>
    </row>
    <row r="740" spans="1:16" ht="25.5">
      <c r="A740" s="26" t="s">
        <v>66</v>
      </c>
      <c r="B740" s="112" t="s">
        <v>660</v>
      </c>
      <c r="C740" s="28" t="s">
        <v>645</v>
      </c>
      <c r="D740" s="30"/>
      <c r="E740" s="30">
        <v>0</v>
      </c>
      <c r="F740" s="30">
        <v>2404</v>
      </c>
      <c r="G740" s="30"/>
      <c r="H740" s="47"/>
      <c r="I740" s="30"/>
      <c r="J740" s="30"/>
      <c r="K740" s="47"/>
      <c r="L740" s="48"/>
      <c r="M740" s="30"/>
      <c r="N740" s="30"/>
      <c r="O740" s="30">
        <v>2404</v>
      </c>
      <c r="P740" s="29">
        <v>-2404</v>
      </c>
    </row>
    <row r="741" spans="1:16" ht="63.75">
      <c r="A741" s="20" t="s">
        <v>49</v>
      </c>
      <c r="B741" s="113" t="s">
        <v>661</v>
      </c>
      <c r="C741" s="58"/>
      <c r="D741" s="23">
        <v>880000</v>
      </c>
      <c r="E741" s="23">
        <v>299492</v>
      </c>
      <c r="F741" s="23">
        <v>299492</v>
      </c>
      <c r="G741" s="23"/>
      <c r="H741" s="55"/>
      <c r="I741" s="23"/>
      <c r="J741" s="23"/>
      <c r="K741" s="55"/>
      <c r="L741" s="56"/>
      <c r="M741" s="23"/>
      <c r="N741" s="23"/>
      <c r="O741" s="23">
        <v>299492</v>
      </c>
      <c r="P741" s="18">
        <v>0</v>
      </c>
    </row>
    <row r="742" spans="1:16" ht="38.25">
      <c r="A742" s="33"/>
      <c r="B742" s="114" t="s">
        <v>662</v>
      </c>
      <c r="C742" s="115"/>
      <c r="D742" s="36"/>
      <c r="E742" s="36">
        <v>161000</v>
      </c>
      <c r="F742" s="36">
        <v>161000</v>
      </c>
      <c r="G742" s="36"/>
      <c r="H742" s="116"/>
      <c r="I742" s="36"/>
      <c r="J742" s="36"/>
      <c r="K742" s="116"/>
      <c r="L742" s="117"/>
      <c r="M742" s="36"/>
      <c r="N742" s="36"/>
      <c r="O742" s="36">
        <v>161000</v>
      </c>
      <c r="P742" s="118"/>
    </row>
    <row r="743" spans="1:16" ht="25.5">
      <c r="A743" s="20" t="s">
        <v>51</v>
      </c>
      <c r="B743" s="113" t="s">
        <v>663</v>
      </c>
      <c r="C743" s="58"/>
      <c r="D743" s="23"/>
      <c r="E743" s="23">
        <v>39000</v>
      </c>
      <c r="F743" s="23">
        <v>39000</v>
      </c>
      <c r="G743" s="23"/>
      <c r="H743" s="55"/>
      <c r="I743" s="23"/>
      <c r="J743" s="23"/>
      <c r="K743" s="55"/>
      <c r="L743" s="56"/>
      <c r="M743" s="23"/>
      <c r="N743" s="23"/>
      <c r="O743" s="23">
        <v>39000</v>
      </c>
      <c r="P743" s="18"/>
    </row>
    <row r="744" spans="1:16" ht="25.5">
      <c r="A744" s="16" t="s">
        <v>664</v>
      </c>
      <c r="B744" s="51" t="s">
        <v>665</v>
      </c>
      <c r="C744" s="22"/>
      <c r="D744" s="23">
        <v>16100</v>
      </c>
      <c r="E744" s="23">
        <v>83900</v>
      </c>
      <c r="F744" s="23">
        <v>83900</v>
      </c>
      <c r="G744" s="23"/>
      <c r="H744" s="55"/>
      <c r="I744" s="23"/>
      <c r="J744" s="23"/>
      <c r="K744" s="55"/>
      <c r="L744" s="56"/>
      <c r="M744" s="23"/>
      <c r="N744" s="23"/>
      <c r="O744" s="23">
        <v>83900</v>
      </c>
      <c r="P744" s="29"/>
    </row>
    <row r="745" spans="1:16" ht="25.5">
      <c r="A745" s="16" t="s">
        <v>24</v>
      </c>
      <c r="B745" s="119" t="s">
        <v>666</v>
      </c>
      <c r="C745" s="22"/>
      <c r="D745" s="23">
        <f>D746+D752+D755</f>
        <v>1349529</v>
      </c>
      <c r="E745" s="23">
        <f t="shared" ref="E745:P745" si="6">E746+E752+E755</f>
        <v>1377570</v>
      </c>
      <c r="F745" s="23">
        <f t="shared" si="6"/>
        <v>1377570</v>
      </c>
      <c r="G745" s="23">
        <f t="shared" si="6"/>
        <v>0</v>
      </c>
      <c r="H745" s="23">
        <f t="shared" si="6"/>
        <v>0</v>
      </c>
      <c r="I745" s="23">
        <f t="shared" si="6"/>
        <v>0</v>
      </c>
      <c r="J745" s="23">
        <f t="shared" si="6"/>
        <v>0</v>
      </c>
      <c r="K745" s="23">
        <f t="shared" si="6"/>
        <v>0</v>
      </c>
      <c r="L745" s="23">
        <f t="shared" si="6"/>
        <v>0</v>
      </c>
      <c r="M745" s="23">
        <f t="shared" si="6"/>
        <v>0</v>
      </c>
      <c r="N745" s="23">
        <f t="shared" si="6"/>
        <v>0</v>
      </c>
      <c r="O745" s="23">
        <f t="shared" si="6"/>
        <v>1377570</v>
      </c>
      <c r="P745" s="23">
        <f t="shared" si="6"/>
        <v>0</v>
      </c>
    </row>
    <row r="746" spans="1:16">
      <c r="A746" s="16" t="s">
        <v>43</v>
      </c>
      <c r="B746" s="120" t="s">
        <v>667</v>
      </c>
      <c r="C746" s="22"/>
      <c r="D746" s="23">
        <v>756675</v>
      </c>
      <c r="E746" s="23">
        <v>1234788</v>
      </c>
      <c r="F746" s="23">
        <v>1234788</v>
      </c>
      <c r="G746" s="23">
        <v>0</v>
      </c>
      <c r="H746" s="23">
        <v>0</v>
      </c>
      <c r="I746" s="23">
        <v>0</v>
      </c>
      <c r="J746" s="23">
        <v>0</v>
      </c>
      <c r="K746" s="23">
        <v>0</v>
      </c>
      <c r="L746" s="23">
        <v>0</v>
      </c>
      <c r="M746" s="23">
        <v>0</v>
      </c>
      <c r="N746" s="23">
        <v>0</v>
      </c>
      <c r="O746" s="23">
        <v>1234788</v>
      </c>
      <c r="P746" s="23">
        <v>0</v>
      </c>
    </row>
    <row r="747" spans="1:16">
      <c r="A747" s="26" t="s">
        <v>66</v>
      </c>
      <c r="B747" s="121" t="s">
        <v>668</v>
      </c>
      <c r="C747" s="22"/>
      <c r="D747" s="30"/>
      <c r="E747" s="30">
        <v>848758</v>
      </c>
      <c r="F747" s="30">
        <v>848758</v>
      </c>
      <c r="G747" s="30">
        <v>0</v>
      </c>
      <c r="H747" s="30">
        <v>0</v>
      </c>
      <c r="I747" s="30">
        <v>0</v>
      </c>
      <c r="J747" s="30">
        <v>0</v>
      </c>
      <c r="K747" s="30">
        <v>0</v>
      </c>
      <c r="L747" s="30">
        <v>0</v>
      </c>
      <c r="M747" s="30">
        <v>0</v>
      </c>
      <c r="N747" s="30">
        <v>0</v>
      </c>
      <c r="O747" s="30">
        <v>848758</v>
      </c>
      <c r="P747" s="30">
        <v>0</v>
      </c>
    </row>
    <row r="748" spans="1:16">
      <c r="A748" s="44"/>
      <c r="B748" s="121" t="s">
        <v>669</v>
      </c>
      <c r="C748" s="37"/>
      <c r="D748" s="30"/>
      <c r="E748" s="30">
        <v>848758</v>
      </c>
      <c r="F748" s="30">
        <v>848758</v>
      </c>
      <c r="G748" s="30"/>
      <c r="H748" s="30"/>
      <c r="I748" s="30"/>
      <c r="J748" s="30"/>
      <c r="K748" s="30"/>
      <c r="L748" s="30"/>
      <c r="M748" s="30"/>
      <c r="N748" s="30"/>
      <c r="O748" s="30">
        <v>848758</v>
      </c>
      <c r="P748" s="29">
        <v>0</v>
      </c>
    </row>
    <row r="749" spans="1:16">
      <c r="A749" s="69"/>
      <c r="B749" s="122" t="s">
        <v>384</v>
      </c>
      <c r="C749" s="123"/>
      <c r="D749" s="36"/>
      <c r="E749" s="36">
        <v>0</v>
      </c>
      <c r="F749" s="36">
        <v>0</v>
      </c>
      <c r="G749" s="36"/>
      <c r="H749" s="36"/>
      <c r="I749" s="36"/>
      <c r="J749" s="36"/>
      <c r="K749" s="36"/>
      <c r="L749" s="36"/>
      <c r="M749" s="36"/>
      <c r="N749" s="36"/>
      <c r="O749" s="36">
        <v>0</v>
      </c>
      <c r="P749" s="118">
        <v>0</v>
      </c>
    </row>
    <row r="750" spans="1:16">
      <c r="A750" s="69"/>
      <c r="B750" s="122" t="s">
        <v>670</v>
      </c>
      <c r="C750" s="123"/>
      <c r="D750" s="36"/>
      <c r="E750" s="36">
        <v>146403</v>
      </c>
      <c r="F750" s="36">
        <v>146403</v>
      </c>
      <c r="G750" s="36"/>
      <c r="H750" s="36"/>
      <c r="I750" s="36"/>
      <c r="J750" s="36"/>
      <c r="K750" s="36"/>
      <c r="L750" s="36"/>
      <c r="M750" s="36"/>
      <c r="N750" s="36"/>
      <c r="O750" s="36">
        <v>146403</v>
      </c>
      <c r="P750" s="118">
        <v>0</v>
      </c>
    </row>
    <row r="751" spans="1:16">
      <c r="A751" s="26" t="s">
        <v>66</v>
      </c>
      <c r="B751" s="121" t="s">
        <v>671</v>
      </c>
      <c r="C751" s="22"/>
      <c r="D751" s="30"/>
      <c r="E751" s="30">
        <v>386030</v>
      </c>
      <c r="F751" s="30">
        <v>386030</v>
      </c>
      <c r="G751" s="30"/>
      <c r="H751" s="30"/>
      <c r="I751" s="30"/>
      <c r="J751" s="30"/>
      <c r="K751" s="30"/>
      <c r="L751" s="30"/>
      <c r="M751" s="30"/>
      <c r="N751" s="30"/>
      <c r="O751" s="30">
        <v>386030</v>
      </c>
      <c r="P751" s="29">
        <v>0</v>
      </c>
    </row>
    <row r="752" spans="1:16" ht="38.25">
      <c r="A752" s="16" t="s">
        <v>45</v>
      </c>
      <c r="B752" s="120" t="s">
        <v>672</v>
      </c>
      <c r="C752" s="22"/>
      <c r="D752" s="23">
        <v>456544</v>
      </c>
      <c r="E752" s="23">
        <v>142782</v>
      </c>
      <c r="F752" s="23">
        <v>142782</v>
      </c>
      <c r="G752" s="23">
        <v>0</v>
      </c>
      <c r="H752" s="23">
        <v>0</v>
      </c>
      <c r="I752" s="23">
        <v>0</v>
      </c>
      <c r="J752" s="23">
        <v>0</v>
      </c>
      <c r="K752" s="23">
        <v>0</v>
      </c>
      <c r="L752" s="23">
        <v>0</v>
      </c>
      <c r="M752" s="23">
        <v>0</v>
      </c>
      <c r="N752" s="23">
        <v>0</v>
      </c>
      <c r="O752" s="23">
        <v>142782</v>
      </c>
      <c r="P752" s="23">
        <v>0</v>
      </c>
    </row>
    <row r="753" spans="1:16">
      <c r="A753" s="26" t="s">
        <v>26</v>
      </c>
      <c r="B753" s="121" t="s">
        <v>673</v>
      </c>
      <c r="C753" s="37"/>
      <c r="D753" s="30">
        <v>149330</v>
      </c>
      <c r="E753" s="30">
        <v>18680</v>
      </c>
      <c r="F753" s="30">
        <v>18680</v>
      </c>
      <c r="G753" s="30"/>
      <c r="H753" s="30"/>
      <c r="I753" s="30"/>
      <c r="J753" s="30"/>
      <c r="K753" s="30"/>
      <c r="L753" s="30"/>
      <c r="M753" s="30"/>
      <c r="N753" s="30"/>
      <c r="O753" s="30">
        <v>18680</v>
      </c>
      <c r="P753" s="29">
        <v>0</v>
      </c>
    </row>
    <row r="754" spans="1:16">
      <c r="A754" s="26" t="s">
        <v>49</v>
      </c>
      <c r="B754" s="121" t="s">
        <v>668</v>
      </c>
      <c r="C754" s="37"/>
      <c r="D754" s="30">
        <v>307214</v>
      </c>
      <c r="E754" s="30">
        <v>124102</v>
      </c>
      <c r="F754" s="30">
        <v>124102</v>
      </c>
      <c r="G754" s="30"/>
      <c r="H754" s="30"/>
      <c r="I754" s="30"/>
      <c r="J754" s="30"/>
      <c r="K754" s="30"/>
      <c r="L754" s="30"/>
      <c r="M754" s="30"/>
      <c r="N754" s="30"/>
      <c r="O754" s="30">
        <v>124102</v>
      </c>
      <c r="P754" s="29">
        <v>0</v>
      </c>
    </row>
    <row r="755" spans="1:16" ht="25.5">
      <c r="A755" s="16" t="s">
        <v>53</v>
      </c>
      <c r="B755" s="120" t="s">
        <v>674</v>
      </c>
      <c r="C755" s="22"/>
      <c r="D755" s="23">
        <v>136310</v>
      </c>
      <c r="E755" s="23"/>
      <c r="F755" s="23"/>
      <c r="G755" s="23"/>
      <c r="H755" s="23"/>
      <c r="I755" s="23"/>
      <c r="J755" s="23"/>
      <c r="K755" s="23"/>
      <c r="L755" s="23"/>
      <c r="M755" s="23"/>
      <c r="N755" s="23"/>
      <c r="O755" s="23"/>
      <c r="P755" s="29"/>
    </row>
    <row r="756" spans="1:16">
      <c r="A756" s="26" t="s">
        <v>26</v>
      </c>
      <c r="B756" s="121" t="s">
        <v>675</v>
      </c>
      <c r="C756" s="37"/>
      <c r="D756" s="30">
        <v>9990</v>
      </c>
      <c r="E756" s="30"/>
      <c r="F756" s="30"/>
      <c r="G756" s="30"/>
      <c r="H756" s="30"/>
      <c r="I756" s="30"/>
      <c r="J756" s="30"/>
      <c r="K756" s="30"/>
      <c r="L756" s="30"/>
      <c r="M756" s="30"/>
      <c r="N756" s="30"/>
      <c r="O756" s="30"/>
      <c r="P756" s="29"/>
    </row>
    <row r="757" spans="1:16">
      <c r="A757" s="26" t="s">
        <v>49</v>
      </c>
      <c r="B757" s="121" t="s">
        <v>676</v>
      </c>
      <c r="C757" s="37"/>
      <c r="D757" s="30">
        <v>126320</v>
      </c>
      <c r="E757" s="30"/>
      <c r="F757" s="30"/>
      <c r="G757" s="30"/>
      <c r="H757" s="30"/>
      <c r="I757" s="30"/>
      <c r="J757" s="30"/>
      <c r="K757" s="30"/>
      <c r="L757" s="30"/>
      <c r="M757" s="30"/>
      <c r="N757" s="30"/>
      <c r="O757" s="30"/>
      <c r="P757" s="29"/>
    </row>
    <row r="758" spans="1:16">
      <c r="A758" s="20"/>
      <c r="B758" s="120" t="s">
        <v>677</v>
      </c>
      <c r="C758" s="22"/>
      <c r="D758" s="23">
        <f>D11+D745</f>
        <v>4451655.1286351364</v>
      </c>
      <c r="E758" s="23">
        <f t="shared" ref="E758:P758" si="7">E11+E745</f>
        <v>4009986.9</v>
      </c>
      <c r="F758" s="23">
        <f t="shared" si="7"/>
        <v>4065114.5</v>
      </c>
      <c r="G758" s="23">
        <f t="shared" si="7"/>
        <v>883056</v>
      </c>
      <c r="H758" s="23">
        <v>2145</v>
      </c>
      <c r="I758" s="23">
        <f t="shared" si="7"/>
        <v>213047</v>
      </c>
      <c r="J758" s="23">
        <f t="shared" si="7"/>
        <v>670009</v>
      </c>
      <c r="K758" s="23">
        <f t="shared" si="7"/>
        <v>0</v>
      </c>
      <c r="L758" s="23">
        <f t="shared" si="7"/>
        <v>0</v>
      </c>
      <c r="M758" s="23">
        <f t="shared" si="7"/>
        <v>83085</v>
      </c>
      <c r="N758" s="23">
        <f t="shared" si="7"/>
        <v>586924</v>
      </c>
      <c r="O758" s="23">
        <f t="shared" si="7"/>
        <v>3182058.5</v>
      </c>
      <c r="P758" s="23">
        <f t="shared" si="7"/>
        <v>-55127.600000000006</v>
      </c>
    </row>
    <row r="759" spans="1:16">
      <c r="A759" s="20" t="s">
        <v>25</v>
      </c>
      <c r="B759" s="120" t="s">
        <v>678</v>
      </c>
      <c r="C759" s="22"/>
      <c r="D759" s="23">
        <v>16100</v>
      </c>
      <c r="E759" s="23">
        <v>83900</v>
      </c>
      <c r="F759" s="23">
        <v>83900</v>
      </c>
      <c r="G759" s="23"/>
      <c r="H759" s="23"/>
      <c r="I759" s="23"/>
      <c r="J759" s="23"/>
      <c r="K759" s="23"/>
      <c r="L759" s="23"/>
      <c r="M759" s="23"/>
      <c r="N759" s="23"/>
      <c r="O759" s="23">
        <v>83900</v>
      </c>
      <c r="P759" s="18">
        <v>0</v>
      </c>
    </row>
    <row r="760" spans="1:16">
      <c r="A760" s="20" t="s">
        <v>679</v>
      </c>
      <c r="B760" s="120" t="s">
        <v>680</v>
      </c>
      <c r="C760" s="22"/>
      <c r="D760" s="23">
        <v>34100</v>
      </c>
      <c r="E760" s="23">
        <v>91000</v>
      </c>
      <c r="F760" s="23">
        <v>91000</v>
      </c>
      <c r="G760" s="23"/>
      <c r="H760" s="23"/>
      <c r="I760" s="23"/>
      <c r="J760" s="23"/>
      <c r="K760" s="23"/>
      <c r="L760" s="23"/>
      <c r="M760" s="23"/>
      <c r="N760" s="23"/>
      <c r="O760" s="23">
        <v>91000</v>
      </c>
      <c r="P760" s="18">
        <v>0</v>
      </c>
    </row>
    <row r="761" spans="1:16">
      <c r="A761" s="26" t="s">
        <v>26</v>
      </c>
      <c r="B761" s="121" t="s">
        <v>681</v>
      </c>
      <c r="C761" s="37"/>
      <c r="D761" s="30">
        <v>16100</v>
      </c>
      <c r="E761" s="30">
        <v>83900</v>
      </c>
      <c r="F761" s="30">
        <v>83900</v>
      </c>
      <c r="G761" s="30"/>
      <c r="H761" s="30"/>
      <c r="I761" s="30"/>
      <c r="J761" s="30"/>
      <c r="K761" s="30"/>
      <c r="L761" s="30"/>
      <c r="M761" s="30"/>
      <c r="N761" s="30"/>
      <c r="O761" s="30">
        <v>83900</v>
      </c>
      <c r="P761" s="29">
        <v>0</v>
      </c>
    </row>
    <row r="762" spans="1:16">
      <c r="A762" s="26" t="s">
        <v>49</v>
      </c>
      <c r="B762" s="121" t="s">
        <v>682</v>
      </c>
      <c r="C762" s="37"/>
      <c r="D762" s="30">
        <v>18000</v>
      </c>
      <c r="E762" s="30">
        <v>7100</v>
      </c>
      <c r="F762" s="30">
        <v>7100</v>
      </c>
      <c r="G762" s="30"/>
      <c r="H762" s="30"/>
      <c r="I762" s="30"/>
      <c r="J762" s="30"/>
      <c r="K762" s="30"/>
      <c r="L762" s="30"/>
      <c r="M762" s="30"/>
      <c r="N762" s="30"/>
      <c r="O762" s="30">
        <v>7100</v>
      </c>
      <c r="P762" s="29">
        <v>0</v>
      </c>
    </row>
  </sheetData>
  <autoFilter ref="A10:P762" xr:uid="{734AA9AB-81E2-4F66-B048-5C29DD5BEEF4}"/>
  <mergeCells count="20">
    <mergeCell ref="A2:P2"/>
    <mergeCell ref="O3:P3"/>
    <mergeCell ref="A4:A9"/>
    <mergeCell ref="B4:B9"/>
    <mergeCell ref="C4:C9"/>
    <mergeCell ref="D4:D9"/>
    <mergeCell ref="E4:E9"/>
    <mergeCell ref="F4:P4"/>
    <mergeCell ref="F5:F9"/>
    <mergeCell ref="G5:O5"/>
    <mergeCell ref="P5:P9"/>
    <mergeCell ref="G6:G9"/>
    <mergeCell ref="H6:N6"/>
    <mergeCell ref="O6:O9"/>
    <mergeCell ref="H7:H9"/>
    <mergeCell ref="I7:I9"/>
    <mergeCell ref="J7:J9"/>
    <mergeCell ref="K7:N7"/>
    <mergeCell ref="K8:M8"/>
    <mergeCell ref="N8:N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879B4-B247-411D-B968-77C21C3180C3}">
  <dimension ref="A1:M23"/>
  <sheetViews>
    <sheetView workbookViewId="0">
      <selection activeCell="L10" sqref="L10"/>
    </sheetView>
  </sheetViews>
  <sheetFormatPr defaultRowHeight="15"/>
  <cols>
    <col min="1" max="1" width="6.42578125" customWidth="1"/>
    <col min="2" max="2" width="30.42578125" customWidth="1"/>
    <col min="10" max="10" width="10.28515625" customWidth="1"/>
    <col min="11" max="11" width="12.7109375" customWidth="1"/>
    <col min="12" max="12" width="14.28515625" customWidth="1"/>
    <col min="13" max="13" width="32.28515625" customWidth="1"/>
  </cols>
  <sheetData>
    <row r="1" spans="1:13">
      <c r="A1" s="504" t="s">
        <v>1076</v>
      </c>
      <c r="B1" s="505"/>
      <c r="C1" s="505"/>
      <c r="D1" s="505"/>
      <c r="E1" s="505"/>
      <c r="F1" s="505"/>
      <c r="G1" s="505"/>
      <c r="H1" s="505"/>
      <c r="I1" s="505"/>
      <c r="J1" s="505"/>
      <c r="K1" s="505"/>
      <c r="L1" s="505"/>
      <c r="M1" s="506"/>
    </row>
    <row r="2" spans="1:13">
      <c r="A2" s="629" t="s">
        <v>1167</v>
      </c>
      <c r="B2" s="629"/>
      <c r="C2" s="629"/>
      <c r="D2" s="629"/>
      <c r="E2" s="629"/>
      <c r="F2" s="629"/>
      <c r="G2" s="629"/>
      <c r="H2" s="629"/>
      <c r="I2" s="629"/>
      <c r="J2" s="629"/>
      <c r="K2" s="629"/>
      <c r="L2" s="629"/>
      <c r="M2" s="629"/>
    </row>
    <row r="3" spans="1:13">
      <c r="A3" s="507"/>
      <c r="B3" s="507"/>
      <c r="C3" s="507"/>
      <c r="D3" s="507"/>
      <c r="E3" s="507"/>
      <c r="F3" s="507"/>
      <c r="G3" s="508"/>
      <c r="H3" s="508"/>
      <c r="I3" s="509"/>
      <c r="J3" s="510"/>
      <c r="K3" s="509"/>
      <c r="L3" s="510"/>
      <c r="M3" s="511" t="s">
        <v>766</v>
      </c>
    </row>
    <row r="4" spans="1:13" ht="35.450000000000003" customHeight="1">
      <c r="A4" s="630" t="s">
        <v>1168</v>
      </c>
      <c r="B4" s="628" t="s">
        <v>1169</v>
      </c>
      <c r="C4" s="628" t="s">
        <v>1170</v>
      </c>
      <c r="D4" s="628" t="s">
        <v>1171</v>
      </c>
      <c r="E4" s="628" t="s">
        <v>1172</v>
      </c>
      <c r="F4" s="628" t="s">
        <v>1173</v>
      </c>
      <c r="G4" s="628"/>
      <c r="H4" s="628" t="s">
        <v>1174</v>
      </c>
      <c r="I4" s="628" t="s">
        <v>1175</v>
      </c>
      <c r="J4" s="631" t="s">
        <v>1176</v>
      </c>
      <c r="K4" s="628" t="s">
        <v>421</v>
      </c>
      <c r="L4" s="628"/>
      <c r="M4" s="628" t="s">
        <v>1177</v>
      </c>
    </row>
    <row r="5" spans="1:13" ht="60" customHeight="1">
      <c r="A5" s="630"/>
      <c r="B5" s="628"/>
      <c r="C5" s="628"/>
      <c r="D5" s="628"/>
      <c r="E5" s="628"/>
      <c r="F5" s="512" t="s">
        <v>1178</v>
      </c>
      <c r="G5" s="513" t="s">
        <v>1179</v>
      </c>
      <c r="H5" s="628"/>
      <c r="I5" s="628"/>
      <c r="J5" s="632"/>
      <c r="K5" s="512" t="s">
        <v>1180</v>
      </c>
      <c r="L5" s="512" t="s">
        <v>1181</v>
      </c>
      <c r="M5" s="628"/>
    </row>
    <row r="6" spans="1:13">
      <c r="A6" s="514" t="s">
        <v>786</v>
      </c>
      <c r="B6" s="512" t="s">
        <v>1182</v>
      </c>
      <c r="C6" s="515"/>
      <c r="D6" s="515"/>
      <c r="E6" s="515"/>
      <c r="F6" s="515"/>
      <c r="G6" s="516"/>
      <c r="H6" s="515"/>
      <c r="I6" s="512"/>
      <c r="J6" s="517">
        <f>J7+J14</f>
        <v>1201067</v>
      </c>
      <c r="K6" s="517">
        <f>K7+K14</f>
        <v>645400</v>
      </c>
      <c r="L6" s="517">
        <f>L7+L14</f>
        <v>555667</v>
      </c>
      <c r="M6" s="515"/>
    </row>
    <row r="7" spans="1:13" ht="25.5">
      <c r="A7" s="518" t="s">
        <v>23</v>
      </c>
      <c r="B7" s="519" t="s">
        <v>1183</v>
      </c>
      <c r="C7" s="519"/>
      <c r="D7" s="519"/>
      <c r="E7" s="519"/>
      <c r="F7" s="519"/>
      <c r="G7" s="520"/>
      <c r="H7" s="519"/>
      <c r="I7" s="519"/>
      <c r="J7" s="517">
        <f>J8+J9</f>
        <v>855667</v>
      </c>
      <c r="K7" s="517">
        <f>K8+K9</f>
        <v>300000</v>
      </c>
      <c r="L7" s="517">
        <f>L8+L9</f>
        <v>555667</v>
      </c>
      <c r="M7" s="512"/>
    </row>
    <row r="8" spans="1:13">
      <c r="A8" s="514" t="s">
        <v>26</v>
      </c>
      <c r="B8" s="515" t="s">
        <v>1184</v>
      </c>
      <c r="C8" s="521"/>
      <c r="D8" s="521"/>
      <c r="E8" s="521"/>
      <c r="F8" s="521"/>
      <c r="G8" s="522"/>
      <c r="H8" s="521"/>
      <c r="I8" s="521"/>
      <c r="J8" s="523">
        <v>194200</v>
      </c>
      <c r="K8" s="523">
        <v>194200</v>
      </c>
      <c r="L8" s="524"/>
      <c r="M8" s="515"/>
    </row>
    <row r="9" spans="1:13" ht="25.5">
      <c r="A9" s="514" t="s">
        <v>49</v>
      </c>
      <c r="B9" s="515" t="s">
        <v>1185</v>
      </c>
      <c r="C9" s="521"/>
      <c r="D9" s="521"/>
      <c r="E9" s="521"/>
      <c r="F9" s="521"/>
      <c r="G9" s="522"/>
      <c r="H9" s="521"/>
      <c r="I9" s="521"/>
      <c r="J9" s="523">
        <f>J10+J11+J12+J13</f>
        <v>661467</v>
      </c>
      <c r="K9" s="523">
        <f>K10+K11+K12+K13</f>
        <v>105800</v>
      </c>
      <c r="L9" s="523">
        <f>L10+L11+L12+L13</f>
        <v>555667</v>
      </c>
      <c r="M9" s="515"/>
    </row>
    <row r="10" spans="1:13" ht="102">
      <c r="A10" s="514"/>
      <c r="B10" s="521" t="s">
        <v>1186</v>
      </c>
      <c r="C10" s="521"/>
      <c r="D10" s="521" t="s">
        <v>1187</v>
      </c>
      <c r="E10" s="521" t="s">
        <v>1188</v>
      </c>
      <c r="F10" s="521" t="s">
        <v>1189</v>
      </c>
      <c r="G10" s="522">
        <v>43725</v>
      </c>
      <c r="H10" s="521"/>
      <c r="I10" s="521"/>
      <c r="J10" s="524">
        <v>26000</v>
      </c>
      <c r="K10" s="523">
        <v>26000</v>
      </c>
      <c r="L10" s="524"/>
      <c r="M10" s="515" t="s">
        <v>1190</v>
      </c>
    </row>
    <row r="11" spans="1:13" ht="38.25">
      <c r="A11" s="514"/>
      <c r="B11" s="521" t="s">
        <v>1191</v>
      </c>
      <c r="C11" s="521" t="s">
        <v>1192</v>
      </c>
      <c r="D11" s="521" t="s">
        <v>770</v>
      </c>
      <c r="E11" s="521" t="s">
        <v>1193</v>
      </c>
      <c r="F11" s="515" t="s">
        <v>1194</v>
      </c>
      <c r="G11" s="522" t="s">
        <v>1195</v>
      </c>
      <c r="H11" s="521"/>
      <c r="I11" s="524">
        <v>803516.5</v>
      </c>
      <c r="J11" s="524">
        <v>147300</v>
      </c>
      <c r="K11" s="523">
        <v>24800</v>
      </c>
      <c r="L11" s="524">
        <f>J11-K11</f>
        <v>122500</v>
      </c>
      <c r="M11" s="515" t="s">
        <v>1196</v>
      </c>
    </row>
    <row r="12" spans="1:13" ht="51">
      <c r="A12" s="514"/>
      <c r="B12" s="521" t="s">
        <v>1197</v>
      </c>
      <c r="C12" s="521" t="s">
        <v>1198</v>
      </c>
      <c r="D12" s="521" t="s">
        <v>770</v>
      </c>
      <c r="E12" s="521" t="s">
        <v>1199</v>
      </c>
      <c r="F12" s="515" t="s">
        <v>1200</v>
      </c>
      <c r="G12" s="522" t="s">
        <v>1201</v>
      </c>
      <c r="H12" s="515" t="s">
        <v>1202</v>
      </c>
      <c r="I12" s="524">
        <v>197223</v>
      </c>
      <c r="J12" s="524">
        <v>437462</v>
      </c>
      <c r="K12" s="523">
        <v>50000</v>
      </c>
      <c r="L12" s="524">
        <f t="shared" ref="L12:L13" si="0">J12-K12</f>
        <v>387462</v>
      </c>
      <c r="M12" s="515" t="s">
        <v>1203</v>
      </c>
    </row>
    <row r="13" spans="1:13" ht="38.25">
      <c r="A13" s="514"/>
      <c r="B13" s="521" t="s">
        <v>1204</v>
      </c>
      <c r="C13" s="521" t="s">
        <v>1205</v>
      </c>
      <c r="D13" s="521" t="s">
        <v>1206</v>
      </c>
      <c r="E13" s="521" t="s">
        <v>1207</v>
      </c>
      <c r="F13" s="515" t="s">
        <v>1208</v>
      </c>
      <c r="G13" s="522" t="s">
        <v>1209</v>
      </c>
      <c r="H13" s="521"/>
      <c r="I13" s="524">
        <v>36182</v>
      </c>
      <c r="J13" s="524">
        <v>50705</v>
      </c>
      <c r="K13" s="523">
        <v>5000</v>
      </c>
      <c r="L13" s="524">
        <f t="shared" si="0"/>
        <v>45705</v>
      </c>
      <c r="M13" s="515"/>
    </row>
    <row r="14" spans="1:13" ht="25.5">
      <c r="A14" s="518" t="s">
        <v>24</v>
      </c>
      <c r="B14" s="519" t="s">
        <v>1210</v>
      </c>
      <c r="C14" s="512"/>
      <c r="D14" s="512"/>
      <c r="E14" s="512"/>
      <c r="F14" s="512"/>
      <c r="G14" s="512"/>
      <c r="H14" s="512"/>
      <c r="I14" s="517"/>
      <c r="J14" s="517">
        <f>J15</f>
        <v>345400</v>
      </c>
      <c r="K14" s="517">
        <f>K15</f>
        <v>345400</v>
      </c>
      <c r="L14" s="517">
        <f>L15</f>
        <v>0</v>
      </c>
      <c r="M14" s="512"/>
    </row>
    <row r="15" spans="1:13">
      <c r="A15" s="518"/>
      <c r="B15" s="512" t="s">
        <v>1211</v>
      </c>
      <c r="C15" s="512"/>
      <c r="D15" s="512"/>
      <c r="E15" s="512"/>
      <c r="F15" s="512"/>
      <c r="G15" s="512"/>
      <c r="H15" s="512"/>
      <c r="I15" s="517"/>
      <c r="J15" s="517">
        <f>J16+J18+J17</f>
        <v>345400</v>
      </c>
      <c r="K15" s="517">
        <f>K16+K18+K17</f>
        <v>345400</v>
      </c>
      <c r="L15" s="517">
        <f>L16+L18+L17</f>
        <v>0</v>
      </c>
      <c r="M15" s="512"/>
    </row>
    <row r="16" spans="1:13" ht="89.25">
      <c r="A16" s="518" t="s">
        <v>43</v>
      </c>
      <c r="B16" s="519" t="s">
        <v>1212</v>
      </c>
      <c r="C16" s="512"/>
      <c r="D16" s="512"/>
      <c r="E16" s="512"/>
      <c r="F16" s="512"/>
      <c r="G16" s="512"/>
      <c r="H16" s="512"/>
      <c r="I16" s="517"/>
      <c r="J16" s="517">
        <f>K16+L16</f>
        <v>161000</v>
      </c>
      <c r="K16" s="517">
        <f>200000-K17</f>
        <v>161000</v>
      </c>
      <c r="L16" s="517"/>
      <c r="M16" s="512" t="s">
        <v>1213</v>
      </c>
    </row>
    <row r="17" spans="1:13" ht="25.5">
      <c r="A17" s="518" t="s">
        <v>45</v>
      </c>
      <c r="B17" s="519" t="s">
        <v>1214</v>
      </c>
      <c r="C17" s="512"/>
      <c r="D17" s="512"/>
      <c r="E17" s="512"/>
      <c r="F17" s="512"/>
      <c r="G17" s="512"/>
      <c r="H17" s="512"/>
      <c r="I17" s="517"/>
      <c r="J17" s="517">
        <f>K17+L17</f>
        <v>39000</v>
      </c>
      <c r="K17" s="517">
        <v>39000</v>
      </c>
      <c r="L17" s="517"/>
      <c r="M17" s="512"/>
    </row>
    <row r="18" spans="1:13" ht="25.5">
      <c r="A18" s="518" t="s">
        <v>53</v>
      </c>
      <c r="B18" s="512" t="s">
        <v>1215</v>
      </c>
      <c r="C18" s="512"/>
      <c r="D18" s="512"/>
      <c r="E18" s="512"/>
      <c r="F18" s="512"/>
      <c r="G18" s="512"/>
      <c r="H18" s="512"/>
      <c r="I18" s="517"/>
      <c r="J18" s="517">
        <f>J19+J20+J21+J22</f>
        <v>145400</v>
      </c>
      <c r="K18" s="517">
        <f>K19+K20+K21+K22</f>
        <v>145400</v>
      </c>
      <c r="L18" s="517">
        <f>L19+L20+L21+L22</f>
        <v>0</v>
      </c>
      <c r="M18" s="512"/>
    </row>
    <row r="19" spans="1:13" ht="76.5">
      <c r="A19" s="514" t="s">
        <v>26</v>
      </c>
      <c r="B19" s="521" t="s">
        <v>1216</v>
      </c>
      <c r="C19" s="525"/>
      <c r="D19" s="515" t="s">
        <v>1217</v>
      </c>
      <c r="E19" s="515">
        <v>8875</v>
      </c>
      <c r="F19" s="515" t="s">
        <v>1218</v>
      </c>
      <c r="G19" s="516">
        <v>43718</v>
      </c>
      <c r="H19" s="516"/>
      <c r="I19" s="524"/>
      <c r="J19" s="524">
        <v>13000</v>
      </c>
      <c r="K19" s="524">
        <v>13000</v>
      </c>
      <c r="L19" s="524"/>
      <c r="M19" s="526" t="s">
        <v>1219</v>
      </c>
    </row>
    <row r="20" spans="1:13" ht="76.5">
      <c r="A20" s="514" t="s">
        <v>49</v>
      </c>
      <c r="B20" s="521" t="s">
        <v>1220</v>
      </c>
      <c r="C20" s="525"/>
      <c r="D20" s="515" t="s">
        <v>1221</v>
      </c>
      <c r="E20" s="515">
        <v>18191</v>
      </c>
      <c r="F20" s="515" t="s">
        <v>1222</v>
      </c>
      <c r="G20" s="516">
        <v>43972</v>
      </c>
      <c r="H20" s="516"/>
      <c r="I20" s="524"/>
      <c r="J20" s="524">
        <v>54000</v>
      </c>
      <c r="K20" s="524">
        <v>54000</v>
      </c>
      <c r="L20" s="524"/>
      <c r="M20" s="527" t="s">
        <v>1223</v>
      </c>
    </row>
    <row r="21" spans="1:13" ht="63.75">
      <c r="A21" s="528" t="s">
        <v>51</v>
      </c>
      <c r="B21" s="521" t="s">
        <v>1224</v>
      </c>
      <c r="C21" s="525"/>
      <c r="D21" s="515" t="s">
        <v>1225</v>
      </c>
      <c r="E21" s="515">
        <v>2520</v>
      </c>
      <c r="F21" s="515" t="s">
        <v>1226</v>
      </c>
      <c r="G21" s="516">
        <v>43388</v>
      </c>
      <c r="H21" s="516"/>
      <c r="I21" s="524"/>
      <c r="J21" s="529">
        <v>45000</v>
      </c>
      <c r="K21" s="529">
        <v>45000</v>
      </c>
      <c r="L21" s="529"/>
      <c r="M21" s="527" t="s">
        <v>1227</v>
      </c>
    </row>
    <row r="22" spans="1:13" ht="140.25">
      <c r="A22" s="528" t="s">
        <v>142</v>
      </c>
      <c r="B22" s="521" t="s">
        <v>1228</v>
      </c>
      <c r="C22" s="525"/>
      <c r="D22" s="515" t="s">
        <v>1229</v>
      </c>
      <c r="E22" s="515">
        <v>2884</v>
      </c>
      <c r="F22" s="515" t="s">
        <v>1222</v>
      </c>
      <c r="G22" s="516">
        <v>43972</v>
      </c>
      <c r="H22" s="516"/>
      <c r="I22" s="524"/>
      <c r="J22" s="529">
        <v>33400</v>
      </c>
      <c r="K22" s="529">
        <v>33400</v>
      </c>
      <c r="L22" s="529"/>
      <c r="M22" s="527" t="s">
        <v>1223</v>
      </c>
    </row>
    <row r="23" spans="1:13">
      <c r="A23" s="530"/>
      <c r="B23" s="531"/>
      <c r="C23" s="532"/>
      <c r="D23" s="533"/>
      <c r="E23" s="534"/>
      <c r="F23" s="533"/>
      <c r="G23" s="535"/>
      <c r="H23" s="535"/>
      <c r="I23" s="536"/>
      <c r="J23" s="536"/>
      <c r="K23" s="533"/>
      <c r="L23" s="536"/>
      <c r="M23" s="533"/>
    </row>
  </sheetData>
  <mergeCells count="12">
    <mergeCell ref="K4:L4"/>
    <mergeCell ref="M4:M5"/>
    <mergeCell ref="A2:M2"/>
    <mergeCell ref="A4:A5"/>
    <mergeCell ref="B4:B5"/>
    <mergeCell ref="C4:C5"/>
    <mergeCell ref="D4:D5"/>
    <mergeCell ref="E4:E5"/>
    <mergeCell ref="F4:G4"/>
    <mergeCell ref="H4:H5"/>
    <mergeCell ref="I4:I5"/>
    <mergeCell ref="J4:J5"/>
  </mergeCells>
  <dataValidations count="1">
    <dataValidation allowBlank="1" showInputMessage="1" showErrorMessage="1" prompt="Theo BC của TTPTQĐ tỉnh (BC số 01/BC ngày 10/9/2020: Hiện còn 18 thửa (147,3 tyrd; trong đó đất ở 07 thửa/16 tỷ; đất TMDV 11 thửa/131,3 tỷ." sqref="J11" xr:uid="{16DAF029-845B-479B-A2EA-6116AEB8CD51}"/>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09EB-A65F-44FC-B072-716F60BDF359}">
  <dimension ref="A1:F103"/>
  <sheetViews>
    <sheetView zoomScale="85" zoomScaleNormal="85" workbookViewId="0">
      <selection activeCell="D20" sqref="D20"/>
    </sheetView>
  </sheetViews>
  <sheetFormatPr defaultRowHeight="15"/>
  <cols>
    <col min="1" max="1" width="6.28515625" customWidth="1"/>
    <col min="2" max="2" width="47.7109375" customWidth="1"/>
    <col min="3" max="4" width="13.28515625" customWidth="1"/>
    <col min="5" max="5" width="8.42578125" customWidth="1"/>
    <col min="6" max="6" width="15" customWidth="1"/>
  </cols>
  <sheetData>
    <row r="1" spans="1:6">
      <c r="A1" s="635" t="s">
        <v>1231</v>
      </c>
      <c r="B1" s="635"/>
      <c r="C1" s="456"/>
      <c r="D1" s="456"/>
      <c r="E1" s="456"/>
      <c r="F1" s="456"/>
    </row>
    <row r="2" spans="1:6" ht="14.45" customHeight="1">
      <c r="A2" s="636" t="s">
        <v>1077</v>
      </c>
      <c r="B2" s="636"/>
      <c r="C2" s="636"/>
      <c r="D2" s="636"/>
      <c r="E2" s="636"/>
      <c r="F2" s="636"/>
    </row>
    <row r="3" spans="1:6">
      <c r="A3" s="457"/>
      <c r="B3" s="458"/>
      <c r="C3" s="637"/>
      <c r="D3" s="637"/>
      <c r="E3" s="638" t="s">
        <v>766</v>
      </c>
      <c r="F3" s="638"/>
    </row>
    <row r="4" spans="1:6" ht="14.45" customHeight="1">
      <c r="A4" s="639" t="s">
        <v>3</v>
      </c>
      <c r="B4" s="633" t="s">
        <v>1078</v>
      </c>
      <c r="C4" s="633" t="s">
        <v>1079</v>
      </c>
      <c r="D4" s="633" t="s">
        <v>1080</v>
      </c>
      <c r="E4" s="640" t="s">
        <v>421</v>
      </c>
      <c r="F4" s="641"/>
    </row>
    <row r="5" spans="1:6" ht="14.45" customHeight="1">
      <c r="A5" s="639"/>
      <c r="B5" s="633"/>
      <c r="C5" s="633"/>
      <c r="D5" s="633"/>
      <c r="E5" s="642" t="s">
        <v>1081</v>
      </c>
      <c r="F5" s="633" t="s">
        <v>1082</v>
      </c>
    </row>
    <row r="6" spans="1:6" ht="33.6" customHeight="1">
      <c r="A6" s="639"/>
      <c r="B6" s="633"/>
      <c r="C6" s="633"/>
      <c r="D6" s="633"/>
      <c r="E6" s="643"/>
      <c r="F6" s="633"/>
    </row>
    <row r="7" spans="1:6">
      <c r="A7" s="459" t="s">
        <v>23</v>
      </c>
      <c r="B7" s="460" t="s">
        <v>24</v>
      </c>
      <c r="C7" s="465">
        <v>1</v>
      </c>
      <c r="D7" s="465">
        <v>2</v>
      </c>
      <c r="E7" s="465">
        <v>3</v>
      </c>
      <c r="F7" s="465">
        <v>4</v>
      </c>
    </row>
    <row r="8" spans="1:6">
      <c r="A8" s="461"/>
      <c r="B8" s="462" t="s">
        <v>1083</v>
      </c>
      <c r="C8" s="462">
        <v>206352</v>
      </c>
      <c r="D8" s="462">
        <v>206352</v>
      </c>
      <c r="E8" s="462">
        <v>142782</v>
      </c>
      <c r="F8" s="462">
        <v>63570</v>
      </c>
    </row>
    <row r="9" spans="1:6">
      <c r="A9" s="463" t="s">
        <v>43</v>
      </c>
      <c r="B9" s="464" t="s">
        <v>1084</v>
      </c>
      <c r="C9" s="368">
        <v>18680</v>
      </c>
      <c r="D9" s="368">
        <v>18680</v>
      </c>
      <c r="E9" s="368">
        <v>18680</v>
      </c>
      <c r="F9" s="368"/>
    </row>
    <row r="10" spans="1:6">
      <c r="A10" s="463" t="s">
        <v>45</v>
      </c>
      <c r="B10" s="464" t="s">
        <v>668</v>
      </c>
      <c r="C10" s="358">
        <v>187672</v>
      </c>
      <c r="D10" s="358">
        <v>187672</v>
      </c>
      <c r="E10" s="358">
        <v>124102</v>
      </c>
      <c r="F10" s="358">
        <v>63570</v>
      </c>
    </row>
    <row r="11" spans="1:6" ht="25.5">
      <c r="A11" s="463">
        <v>1</v>
      </c>
      <c r="B11" s="466" t="s">
        <v>1085</v>
      </c>
      <c r="C11" s="368">
        <v>23602</v>
      </c>
      <c r="D11" s="368">
        <v>23602</v>
      </c>
      <c r="E11" s="368">
        <v>2479</v>
      </c>
      <c r="F11" s="368">
        <v>21123</v>
      </c>
    </row>
    <row r="12" spans="1:6">
      <c r="A12" s="467" t="s">
        <v>1086</v>
      </c>
      <c r="B12" s="468" t="s">
        <v>1087</v>
      </c>
      <c r="C12" s="367"/>
      <c r="D12" s="367">
        <v>1205</v>
      </c>
      <c r="E12" s="470">
        <v>1205</v>
      </c>
      <c r="F12" s="470"/>
    </row>
    <row r="13" spans="1:6">
      <c r="A13" s="467" t="s">
        <v>66</v>
      </c>
      <c r="B13" s="468" t="s">
        <v>1088</v>
      </c>
      <c r="C13" s="367"/>
      <c r="D13" s="367">
        <v>1274</v>
      </c>
      <c r="E13" s="470">
        <v>1274</v>
      </c>
      <c r="F13" s="470"/>
    </row>
    <row r="14" spans="1:6">
      <c r="A14" s="467" t="s">
        <v>66</v>
      </c>
      <c r="B14" s="468" t="s">
        <v>1089</v>
      </c>
      <c r="C14" s="367"/>
      <c r="D14" s="367">
        <v>21123</v>
      </c>
      <c r="E14" s="470"/>
      <c r="F14" s="470">
        <v>21123</v>
      </c>
    </row>
    <row r="15" spans="1:6" ht="25.5">
      <c r="A15" s="463">
        <v>2</v>
      </c>
      <c r="B15" s="469" t="s">
        <v>1090</v>
      </c>
      <c r="C15" s="368">
        <v>17849</v>
      </c>
      <c r="D15" s="368">
        <v>17849</v>
      </c>
      <c r="E15" s="368">
        <v>0</v>
      </c>
      <c r="F15" s="368">
        <v>17849</v>
      </c>
    </row>
    <row r="16" spans="1:6">
      <c r="A16" s="467" t="s">
        <v>66</v>
      </c>
      <c r="B16" s="470" t="s">
        <v>1091</v>
      </c>
      <c r="C16" s="367"/>
      <c r="D16" s="367">
        <v>17849</v>
      </c>
      <c r="E16" s="470"/>
      <c r="F16" s="470">
        <v>17849</v>
      </c>
    </row>
    <row r="17" spans="1:6" ht="38.25">
      <c r="A17" s="463">
        <v>3</v>
      </c>
      <c r="B17" s="469" t="s">
        <v>1092</v>
      </c>
      <c r="C17" s="368">
        <v>3167</v>
      </c>
      <c r="D17" s="368">
        <v>3167</v>
      </c>
      <c r="E17" s="368">
        <v>654</v>
      </c>
      <c r="F17" s="368">
        <v>2513</v>
      </c>
    </row>
    <row r="18" spans="1:6" ht="25.5">
      <c r="A18" s="467" t="s">
        <v>133</v>
      </c>
      <c r="B18" s="470" t="s">
        <v>1093</v>
      </c>
      <c r="C18" s="367">
        <v>1355</v>
      </c>
      <c r="D18" s="367">
        <v>1355</v>
      </c>
      <c r="E18" s="367">
        <v>0</v>
      </c>
      <c r="F18" s="367">
        <v>1355</v>
      </c>
    </row>
    <row r="19" spans="1:6">
      <c r="A19" s="467" t="s">
        <v>66</v>
      </c>
      <c r="B19" s="470" t="s">
        <v>1091</v>
      </c>
      <c r="C19" s="367"/>
      <c r="D19" s="367">
        <v>1355</v>
      </c>
      <c r="E19" s="470"/>
      <c r="F19" s="470">
        <v>1355</v>
      </c>
    </row>
    <row r="20" spans="1:6" ht="25.5">
      <c r="A20" s="467" t="s">
        <v>136</v>
      </c>
      <c r="B20" s="470" t="s">
        <v>1094</v>
      </c>
      <c r="C20" s="367">
        <v>1812</v>
      </c>
      <c r="D20" s="367">
        <v>1812</v>
      </c>
      <c r="E20" s="367">
        <v>654</v>
      </c>
      <c r="F20" s="367">
        <v>1158</v>
      </c>
    </row>
    <row r="21" spans="1:6">
      <c r="A21" s="467" t="s">
        <v>66</v>
      </c>
      <c r="B21" s="470" t="s">
        <v>1087</v>
      </c>
      <c r="C21" s="367"/>
      <c r="D21" s="367">
        <v>562</v>
      </c>
      <c r="E21" s="470">
        <v>562</v>
      </c>
      <c r="F21" s="470"/>
    </row>
    <row r="22" spans="1:6">
      <c r="A22" s="467" t="s">
        <v>66</v>
      </c>
      <c r="B22" s="468" t="s">
        <v>1088</v>
      </c>
      <c r="C22" s="367"/>
      <c r="D22" s="367">
        <v>92</v>
      </c>
      <c r="E22" s="470">
        <v>92</v>
      </c>
      <c r="F22" s="470"/>
    </row>
    <row r="23" spans="1:6">
      <c r="A23" s="467" t="s">
        <v>66</v>
      </c>
      <c r="B23" s="470" t="s">
        <v>1089</v>
      </c>
      <c r="C23" s="367"/>
      <c r="D23" s="367">
        <v>1158</v>
      </c>
      <c r="E23" s="470"/>
      <c r="F23" s="470">
        <v>1158</v>
      </c>
    </row>
    <row r="24" spans="1:6" ht="63.75">
      <c r="A24" s="463">
        <v>4</v>
      </c>
      <c r="B24" s="469" t="s">
        <v>1095</v>
      </c>
      <c r="C24" s="368">
        <v>7714</v>
      </c>
      <c r="D24" s="368">
        <v>7714</v>
      </c>
      <c r="E24" s="368">
        <v>6637</v>
      </c>
      <c r="F24" s="368">
        <v>1077</v>
      </c>
    </row>
    <row r="25" spans="1:6" ht="25.5">
      <c r="A25" s="467" t="s">
        <v>144</v>
      </c>
      <c r="B25" s="470" t="s">
        <v>1096</v>
      </c>
      <c r="C25" s="367">
        <v>3868</v>
      </c>
      <c r="D25" s="367">
        <v>3868</v>
      </c>
      <c r="E25" s="470">
        <v>3868</v>
      </c>
      <c r="F25" s="470"/>
    </row>
    <row r="26" spans="1:6" ht="25.5">
      <c r="A26" s="467" t="s">
        <v>147</v>
      </c>
      <c r="B26" s="470" t="s">
        <v>1097</v>
      </c>
      <c r="C26" s="367">
        <v>1077</v>
      </c>
      <c r="D26" s="367">
        <v>1077</v>
      </c>
      <c r="E26" s="367">
        <v>0</v>
      </c>
      <c r="F26" s="367">
        <v>1077</v>
      </c>
    </row>
    <row r="27" spans="1:6">
      <c r="A27" s="467" t="s">
        <v>66</v>
      </c>
      <c r="B27" s="470" t="s">
        <v>1089</v>
      </c>
      <c r="C27" s="367"/>
      <c r="D27" s="367">
        <v>1077</v>
      </c>
      <c r="E27" s="470"/>
      <c r="F27" s="470">
        <v>1077</v>
      </c>
    </row>
    <row r="28" spans="1:6" ht="25.5">
      <c r="A28" s="467" t="s">
        <v>157</v>
      </c>
      <c r="B28" s="470" t="s">
        <v>1098</v>
      </c>
      <c r="C28" s="367">
        <v>2769</v>
      </c>
      <c r="D28" s="367">
        <v>2769</v>
      </c>
      <c r="E28" s="367">
        <v>2769</v>
      </c>
      <c r="F28" s="470"/>
    </row>
    <row r="29" spans="1:6" ht="38.25">
      <c r="A29" s="463">
        <v>5</v>
      </c>
      <c r="B29" s="469" t="s">
        <v>1099</v>
      </c>
      <c r="C29" s="368">
        <v>1484</v>
      </c>
      <c r="D29" s="368">
        <v>1484</v>
      </c>
      <c r="E29" s="368">
        <v>1484</v>
      </c>
      <c r="F29" s="368">
        <v>0</v>
      </c>
    </row>
    <row r="30" spans="1:6">
      <c r="A30" s="467" t="s">
        <v>163</v>
      </c>
      <c r="B30" s="470" t="s">
        <v>1100</v>
      </c>
      <c r="C30" s="367">
        <v>1288</v>
      </c>
      <c r="D30" s="367">
        <v>1288</v>
      </c>
      <c r="E30" s="367">
        <v>1288</v>
      </c>
      <c r="F30" s="367">
        <v>0</v>
      </c>
    </row>
    <row r="31" spans="1:6">
      <c r="A31" s="467"/>
      <c r="B31" s="470" t="s">
        <v>1101</v>
      </c>
      <c r="C31" s="367"/>
      <c r="D31" s="367">
        <v>300</v>
      </c>
      <c r="E31" s="470">
        <v>300</v>
      </c>
      <c r="F31" s="470"/>
    </row>
    <row r="32" spans="1:6">
      <c r="A32" s="467"/>
      <c r="B32" s="470" t="s">
        <v>1102</v>
      </c>
      <c r="C32" s="367"/>
      <c r="D32" s="367">
        <v>988</v>
      </c>
      <c r="E32" s="470">
        <v>988</v>
      </c>
      <c r="F32" s="470"/>
    </row>
    <row r="33" spans="1:6" ht="38.25">
      <c r="A33" s="467" t="s">
        <v>164</v>
      </c>
      <c r="B33" s="470" t="s">
        <v>1103</v>
      </c>
      <c r="C33" s="367">
        <v>196</v>
      </c>
      <c r="D33" s="367">
        <v>196</v>
      </c>
      <c r="E33" s="367">
        <v>196</v>
      </c>
      <c r="F33" s="367">
        <v>0</v>
      </c>
    </row>
    <row r="34" spans="1:6">
      <c r="A34" s="467"/>
      <c r="B34" s="470" t="s">
        <v>396</v>
      </c>
      <c r="C34" s="367"/>
      <c r="D34" s="367">
        <v>196</v>
      </c>
      <c r="E34" s="367">
        <v>196</v>
      </c>
      <c r="F34" s="470"/>
    </row>
    <row r="35" spans="1:6" ht="38.25">
      <c r="A35" s="463">
        <v>6</v>
      </c>
      <c r="B35" s="469" t="s">
        <v>1104</v>
      </c>
      <c r="C35" s="368">
        <v>29575</v>
      </c>
      <c r="D35" s="368">
        <v>29575</v>
      </c>
      <c r="E35" s="368">
        <v>29575</v>
      </c>
      <c r="F35" s="368">
        <v>0</v>
      </c>
    </row>
    <row r="36" spans="1:6">
      <c r="A36" s="467" t="s">
        <v>66</v>
      </c>
      <c r="B36" s="470" t="s">
        <v>1105</v>
      </c>
      <c r="C36" s="367"/>
      <c r="D36" s="367">
        <v>29575</v>
      </c>
      <c r="E36" s="367">
        <v>29575</v>
      </c>
      <c r="F36" s="470"/>
    </row>
    <row r="37" spans="1:6">
      <c r="A37" s="463">
        <v>7</v>
      </c>
      <c r="B37" s="469" t="s">
        <v>1106</v>
      </c>
      <c r="C37" s="368">
        <v>6381</v>
      </c>
      <c r="D37" s="368">
        <v>6381</v>
      </c>
      <c r="E37" s="368">
        <v>6381</v>
      </c>
      <c r="F37" s="368">
        <v>0</v>
      </c>
    </row>
    <row r="38" spans="1:6">
      <c r="A38" s="467" t="s">
        <v>66</v>
      </c>
      <c r="B38" s="470" t="s">
        <v>1105</v>
      </c>
      <c r="C38" s="367"/>
      <c r="D38" s="367">
        <v>6381</v>
      </c>
      <c r="E38" s="367">
        <v>6381</v>
      </c>
      <c r="F38" s="470"/>
    </row>
    <row r="39" spans="1:6" ht="51">
      <c r="A39" s="463">
        <v>8</v>
      </c>
      <c r="B39" s="469" t="s">
        <v>1107</v>
      </c>
      <c r="C39" s="368">
        <v>4155</v>
      </c>
      <c r="D39" s="368">
        <v>4155</v>
      </c>
      <c r="E39" s="368">
        <v>2156</v>
      </c>
      <c r="F39" s="368">
        <v>1999</v>
      </c>
    </row>
    <row r="40" spans="1:6" ht="25.5">
      <c r="A40" s="467" t="s">
        <v>66</v>
      </c>
      <c r="B40" s="470" t="s">
        <v>1108</v>
      </c>
      <c r="C40" s="367">
        <v>1020</v>
      </c>
      <c r="D40" s="367">
        <v>1020</v>
      </c>
      <c r="E40" s="367">
        <v>0</v>
      </c>
      <c r="F40" s="367">
        <v>1020</v>
      </c>
    </row>
    <row r="41" spans="1:6">
      <c r="A41" s="467"/>
      <c r="B41" s="470" t="s">
        <v>1091</v>
      </c>
      <c r="C41" s="367"/>
      <c r="D41" s="367">
        <v>1020</v>
      </c>
      <c r="E41" s="470"/>
      <c r="F41" s="367">
        <v>1020</v>
      </c>
    </row>
    <row r="42" spans="1:6">
      <c r="A42" s="467" t="s">
        <v>66</v>
      </c>
      <c r="B42" s="470" t="s">
        <v>1109</v>
      </c>
      <c r="C42" s="367">
        <v>1110</v>
      </c>
      <c r="D42" s="367">
        <v>1110</v>
      </c>
      <c r="E42" s="367">
        <v>131</v>
      </c>
      <c r="F42" s="367">
        <v>979</v>
      </c>
    </row>
    <row r="43" spans="1:6">
      <c r="A43" s="467"/>
      <c r="B43" s="470" t="s">
        <v>1110</v>
      </c>
      <c r="C43" s="367"/>
      <c r="D43" s="367">
        <v>131</v>
      </c>
      <c r="E43" s="367">
        <v>131</v>
      </c>
      <c r="F43" s="470"/>
    </row>
    <row r="44" spans="1:6">
      <c r="A44" s="467"/>
      <c r="B44" s="470" t="s">
        <v>1091</v>
      </c>
      <c r="C44" s="367"/>
      <c r="D44" s="367">
        <v>979</v>
      </c>
      <c r="E44" s="470"/>
      <c r="F44" s="367">
        <v>979</v>
      </c>
    </row>
    <row r="45" spans="1:6" ht="25.5">
      <c r="A45" s="467" t="s">
        <v>66</v>
      </c>
      <c r="B45" s="470" t="s">
        <v>1111</v>
      </c>
      <c r="C45" s="367">
        <v>726</v>
      </c>
      <c r="D45" s="367">
        <v>726</v>
      </c>
      <c r="E45" s="367">
        <v>726</v>
      </c>
      <c r="F45" s="470"/>
    </row>
    <row r="46" spans="1:6" ht="38.25">
      <c r="A46" s="467" t="s">
        <v>66</v>
      </c>
      <c r="B46" s="470" t="s">
        <v>1112</v>
      </c>
      <c r="C46" s="367">
        <v>1299</v>
      </c>
      <c r="D46" s="367">
        <v>1299</v>
      </c>
      <c r="E46" s="367">
        <v>1299</v>
      </c>
      <c r="F46" s="470"/>
    </row>
    <row r="47" spans="1:6">
      <c r="A47" s="467"/>
      <c r="B47" s="471" t="s">
        <v>1113</v>
      </c>
      <c r="C47" s="367">
        <v>1289</v>
      </c>
      <c r="D47" s="367">
        <v>1289</v>
      </c>
      <c r="E47" s="367">
        <v>1289</v>
      </c>
      <c r="F47" s="470"/>
    </row>
    <row r="48" spans="1:6">
      <c r="A48" s="467"/>
      <c r="B48" s="471" t="s">
        <v>1114</v>
      </c>
      <c r="C48" s="367">
        <v>4</v>
      </c>
      <c r="D48" s="367">
        <v>4</v>
      </c>
      <c r="E48" s="367">
        <v>4</v>
      </c>
      <c r="F48" s="470"/>
    </row>
    <row r="49" spans="1:6">
      <c r="A49" s="467"/>
      <c r="B49" s="471" t="s">
        <v>1115</v>
      </c>
      <c r="C49" s="367">
        <v>6</v>
      </c>
      <c r="D49" s="367">
        <v>6</v>
      </c>
      <c r="E49" s="367">
        <v>6</v>
      </c>
      <c r="F49" s="470"/>
    </row>
    <row r="50" spans="1:6" ht="63.75">
      <c r="A50" s="463">
        <v>9</v>
      </c>
      <c r="B50" s="472" t="s">
        <v>1116</v>
      </c>
      <c r="C50" s="368">
        <v>28593</v>
      </c>
      <c r="D50" s="368">
        <v>28593</v>
      </c>
      <c r="E50" s="368">
        <v>11109</v>
      </c>
      <c r="F50" s="368">
        <v>17484</v>
      </c>
    </row>
    <row r="51" spans="1:6" ht="25.5">
      <c r="A51" s="467" t="s">
        <v>257</v>
      </c>
      <c r="B51" s="473" t="s">
        <v>1117</v>
      </c>
      <c r="C51" s="367">
        <v>10777</v>
      </c>
      <c r="D51" s="367">
        <v>10777</v>
      </c>
      <c r="E51" s="367">
        <v>940</v>
      </c>
      <c r="F51" s="367">
        <v>9837</v>
      </c>
    </row>
    <row r="52" spans="1:6">
      <c r="A52" s="467" t="s">
        <v>66</v>
      </c>
      <c r="B52" s="473" t="s">
        <v>1118</v>
      </c>
      <c r="C52" s="367"/>
      <c r="D52" s="367">
        <v>940</v>
      </c>
      <c r="E52" s="367">
        <v>940</v>
      </c>
      <c r="F52" s="470"/>
    </row>
    <row r="53" spans="1:6">
      <c r="A53" s="467" t="s">
        <v>66</v>
      </c>
      <c r="B53" s="473" t="s">
        <v>1089</v>
      </c>
      <c r="C53" s="367"/>
      <c r="D53" s="367">
        <v>9837</v>
      </c>
      <c r="E53" s="470"/>
      <c r="F53" s="367">
        <v>9837</v>
      </c>
    </row>
    <row r="54" spans="1:6" ht="25.5">
      <c r="A54" s="467" t="s">
        <v>260</v>
      </c>
      <c r="B54" s="473" t="s">
        <v>1119</v>
      </c>
      <c r="C54" s="367">
        <v>6815</v>
      </c>
      <c r="D54" s="367">
        <v>6815</v>
      </c>
      <c r="E54" s="367">
        <v>0</v>
      </c>
      <c r="F54" s="367">
        <v>6815</v>
      </c>
    </row>
    <row r="55" spans="1:6">
      <c r="A55" s="467" t="s">
        <v>66</v>
      </c>
      <c r="B55" s="473" t="s">
        <v>1089</v>
      </c>
      <c r="C55" s="367"/>
      <c r="D55" s="367">
        <v>6815</v>
      </c>
      <c r="E55" s="470"/>
      <c r="F55" s="367">
        <v>6815</v>
      </c>
    </row>
    <row r="56" spans="1:6" ht="25.5">
      <c r="A56" s="467" t="s">
        <v>270</v>
      </c>
      <c r="B56" s="473" t="s">
        <v>1120</v>
      </c>
      <c r="C56" s="367">
        <v>1261</v>
      </c>
      <c r="D56" s="367">
        <v>1261</v>
      </c>
      <c r="E56" s="367">
        <v>429</v>
      </c>
      <c r="F56" s="367">
        <v>832</v>
      </c>
    </row>
    <row r="57" spans="1:6">
      <c r="A57" s="467" t="s">
        <v>66</v>
      </c>
      <c r="B57" s="473" t="s">
        <v>396</v>
      </c>
      <c r="C57" s="367"/>
      <c r="D57" s="367">
        <v>429</v>
      </c>
      <c r="E57" s="367">
        <v>429</v>
      </c>
      <c r="F57" s="470"/>
    </row>
    <row r="58" spans="1:6">
      <c r="A58" s="467" t="s">
        <v>66</v>
      </c>
      <c r="B58" s="473" t="s">
        <v>1091</v>
      </c>
      <c r="C58" s="367"/>
      <c r="D58" s="367">
        <v>832</v>
      </c>
      <c r="E58" s="470"/>
      <c r="F58" s="367">
        <v>832</v>
      </c>
    </row>
    <row r="59" spans="1:6" ht="25.5">
      <c r="A59" s="467" t="s">
        <v>1121</v>
      </c>
      <c r="B59" s="473" t="s">
        <v>1122</v>
      </c>
      <c r="C59" s="367">
        <v>9740</v>
      </c>
      <c r="D59" s="367">
        <v>9740</v>
      </c>
      <c r="E59" s="367">
        <v>9740</v>
      </c>
      <c r="F59" s="367"/>
    </row>
    <row r="60" spans="1:6">
      <c r="A60" s="467" t="s">
        <v>64</v>
      </c>
      <c r="B60" s="473" t="s">
        <v>1123</v>
      </c>
      <c r="C60" s="367"/>
      <c r="D60" s="367">
        <v>9740</v>
      </c>
      <c r="E60" s="367">
        <v>9740</v>
      </c>
      <c r="F60" s="367"/>
    </row>
    <row r="61" spans="1:6">
      <c r="A61" s="467" t="s">
        <v>66</v>
      </c>
      <c r="B61" s="473" t="s">
        <v>1124</v>
      </c>
      <c r="C61" s="367"/>
      <c r="D61" s="367">
        <v>113</v>
      </c>
      <c r="E61" s="470">
        <v>113</v>
      </c>
      <c r="F61" s="470"/>
    </row>
    <row r="62" spans="1:6">
      <c r="A62" s="467" t="s">
        <v>66</v>
      </c>
      <c r="B62" s="473" t="s">
        <v>1125</v>
      </c>
      <c r="C62" s="367"/>
      <c r="D62" s="367">
        <v>71</v>
      </c>
      <c r="E62" s="470">
        <v>71</v>
      </c>
      <c r="F62" s="470"/>
    </row>
    <row r="63" spans="1:6">
      <c r="A63" s="467" t="s">
        <v>66</v>
      </c>
      <c r="B63" s="473" t="s">
        <v>1126</v>
      </c>
      <c r="C63" s="367"/>
      <c r="D63" s="367">
        <v>91</v>
      </c>
      <c r="E63" s="470">
        <v>91</v>
      </c>
      <c r="F63" s="470"/>
    </row>
    <row r="64" spans="1:6">
      <c r="A64" s="467" t="s">
        <v>66</v>
      </c>
      <c r="B64" s="473" t="s">
        <v>1127</v>
      </c>
      <c r="C64" s="367"/>
      <c r="D64" s="367">
        <v>36</v>
      </c>
      <c r="E64" s="470">
        <v>36</v>
      </c>
      <c r="F64" s="470"/>
    </row>
    <row r="65" spans="1:6">
      <c r="A65" s="467" t="s">
        <v>66</v>
      </c>
      <c r="B65" s="473" t="s">
        <v>1128</v>
      </c>
      <c r="C65" s="367"/>
      <c r="D65" s="367">
        <v>48</v>
      </c>
      <c r="E65" s="470">
        <v>48</v>
      </c>
      <c r="F65" s="470"/>
    </row>
    <row r="66" spans="1:6">
      <c r="A66" s="467" t="s">
        <v>66</v>
      </c>
      <c r="B66" s="473" t="s">
        <v>1129</v>
      </c>
      <c r="C66" s="367"/>
      <c r="D66" s="367">
        <v>70</v>
      </c>
      <c r="E66" s="470">
        <v>70</v>
      </c>
      <c r="F66" s="470"/>
    </row>
    <row r="67" spans="1:6">
      <c r="A67" s="467" t="s">
        <v>66</v>
      </c>
      <c r="B67" s="473" t="s">
        <v>1130</v>
      </c>
      <c r="C67" s="367"/>
      <c r="D67" s="367">
        <v>48</v>
      </c>
      <c r="E67" s="470">
        <v>48</v>
      </c>
      <c r="F67" s="470"/>
    </row>
    <row r="68" spans="1:6">
      <c r="A68" s="467" t="s">
        <v>66</v>
      </c>
      <c r="B68" s="473" t="s">
        <v>1131</v>
      </c>
      <c r="C68" s="367"/>
      <c r="D68" s="367">
        <v>516</v>
      </c>
      <c r="E68" s="470">
        <v>516</v>
      </c>
      <c r="F68" s="470"/>
    </row>
    <row r="69" spans="1:6">
      <c r="A69" s="467" t="s">
        <v>66</v>
      </c>
      <c r="B69" s="473" t="s">
        <v>1132</v>
      </c>
      <c r="C69" s="367"/>
      <c r="D69" s="367">
        <v>1055</v>
      </c>
      <c r="E69" s="470">
        <v>1055</v>
      </c>
      <c r="F69" s="470"/>
    </row>
    <row r="70" spans="1:6">
      <c r="A70" s="467" t="s">
        <v>66</v>
      </c>
      <c r="B70" s="473" t="s">
        <v>1133</v>
      </c>
      <c r="C70" s="367"/>
      <c r="D70" s="367">
        <v>2574</v>
      </c>
      <c r="E70" s="470">
        <v>2574</v>
      </c>
      <c r="F70" s="470"/>
    </row>
    <row r="71" spans="1:6">
      <c r="A71" s="467" t="s">
        <v>66</v>
      </c>
      <c r="B71" s="473" t="s">
        <v>1134</v>
      </c>
      <c r="C71" s="367"/>
      <c r="D71" s="367">
        <v>3690</v>
      </c>
      <c r="E71" s="470">
        <v>3690</v>
      </c>
      <c r="F71" s="470"/>
    </row>
    <row r="72" spans="1:6">
      <c r="A72" s="467" t="s">
        <v>66</v>
      </c>
      <c r="B72" s="473" t="s">
        <v>1135</v>
      </c>
      <c r="C72" s="367"/>
      <c r="D72" s="367">
        <v>1428</v>
      </c>
      <c r="E72" s="470">
        <v>1428</v>
      </c>
      <c r="F72" s="470"/>
    </row>
    <row r="73" spans="1:6">
      <c r="A73" s="463">
        <v>10</v>
      </c>
      <c r="B73" s="51" t="s">
        <v>1136</v>
      </c>
      <c r="C73" s="368">
        <v>5711</v>
      </c>
      <c r="D73" s="368">
        <v>5711</v>
      </c>
      <c r="E73" s="368">
        <v>5144</v>
      </c>
      <c r="F73" s="368">
        <v>567</v>
      </c>
    </row>
    <row r="74" spans="1:6">
      <c r="A74" s="467" t="s">
        <v>64</v>
      </c>
      <c r="B74" s="27" t="s">
        <v>1137</v>
      </c>
      <c r="C74" s="367"/>
      <c r="D74" s="367">
        <v>5144</v>
      </c>
      <c r="E74" s="367">
        <v>5144</v>
      </c>
      <c r="F74" s="470"/>
    </row>
    <row r="75" spans="1:6">
      <c r="A75" s="467" t="s">
        <v>74</v>
      </c>
      <c r="B75" s="27" t="s">
        <v>1091</v>
      </c>
      <c r="C75" s="367"/>
      <c r="D75" s="367">
        <v>567</v>
      </c>
      <c r="E75" s="470"/>
      <c r="F75" s="367">
        <v>567</v>
      </c>
    </row>
    <row r="76" spans="1:6" ht="25.5">
      <c r="A76" s="463">
        <v>11</v>
      </c>
      <c r="B76" s="39" t="s">
        <v>1138</v>
      </c>
      <c r="C76" s="368">
        <v>9580</v>
      </c>
      <c r="D76" s="368">
        <v>9580</v>
      </c>
      <c r="E76" s="368">
        <v>8622</v>
      </c>
      <c r="F76" s="368">
        <v>958</v>
      </c>
    </row>
    <row r="77" spans="1:6">
      <c r="A77" s="467" t="s">
        <v>64</v>
      </c>
      <c r="B77" s="83" t="s">
        <v>1139</v>
      </c>
      <c r="C77" s="367"/>
      <c r="D77" s="367">
        <v>8622</v>
      </c>
      <c r="E77" s="367">
        <v>8622</v>
      </c>
      <c r="F77" s="367">
        <v>0</v>
      </c>
    </row>
    <row r="78" spans="1:6">
      <c r="A78" s="467" t="s">
        <v>66</v>
      </c>
      <c r="B78" s="83" t="s">
        <v>475</v>
      </c>
      <c r="C78" s="367"/>
      <c r="D78" s="367">
        <v>6706</v>
      </c>
      <c r="E78" s="367">
        <v>6706</v>
      </c>
      <c r="F78" s="470"/>
    </row>
    <row r="79" spans="1:6">
      <c r="A79" s="467" t="s">
        <v>66</v>
      </c>
      <c r="B79" s="83" t="s">
        <v>1140</v>
      </c>
      <c r="C79" s="367"/>
      <c r="D79" s="367">
        <v>958</v>
      </c>
      <c r="E79" s="367">
        <v>958</v>
      </c>
      <c r="F79" s="470"/>
    </row>
    <row r="80" spans="1:6">
      <c r="A80" s="467" t="s">
        <v>66</v>
      </c>
      <c r="B80" s="83" t="s">
        <v>1141</v>
      </c>
      <c r="C80" s="367"/>
      <c r="D80" s="367">
        <v>479</v>
      </c>
      <c r="E80" s="367">
        <v>479</v>
      </c>
      <c r="F80" s="470"/>
    </row>
    <row r="81" spans="1:6">
      <c r="A81" s="467" t="s">
        <v>66</v>
      </c>
      <c r="B81" s="83" t="s">
        <v>1142</v>
      </c>
      <c r="C81" s="367"/>
      <c r="D81" s="367">
        <v>38</v>
      </c>
      <c r="E81" s="367">
        <v>38</v>
      </c>
      <c r="F81" s="470"/>
    </row>
    <row r="82" spans="1:6">
      <c r="A82" s="467" t="s">
        <v>66</v>
      </c>
      <c r="B82" s="83" t="s">
        <v>1143</v>
      </c>
      <c r="C82" s="367"/>
      <c r="D82" s="367">
        <v>38</v>
      </c>
      <c r="E82" s="367">
        <v>38</v>
      </c>
      <c r="F82" s="470"/>
    </row>
    <row r="83" spans="1:6">
      <c r="A83" s="467" t="s">
        <v>66</v>
      </c>
      <c r="B83" s="83" t="s">
        <v>1144</v>
      </c>
      <c r="C83" s="367"/>
      <c r="D83" s="367">
        <v>38</v>
      </c>
      <c r="E83" s="367">
        <v>38</v>
      </c>
      <c r="F83" s="470"/>
    </row>
    <row r="84" spans="1:6">
      <c r="A84" s="467" t="s">
        <v>66</v>
      </c>
      <c r="B84" s="83" t="s">
        <v>1145</v>
      </c>
      <c r="C84" s="367"/>
      <c r="D84" s="367">
        <v>45</v>
      </c>
      <c r="E84" s="367">
        <v>45</v>
      </c>
      <c r="F84" s="470"/>
    </row>
    <row r="85" spans="1:6">
      <c r="A85" s="467" t="s">
        <v>66</v>
      </c>
      <c r="B85" s="83" t="s">
        <v>1146</v>
      </c>
      <c r="C85" s="367"/>
      <c r="D85" s="367">
        <v>126</v>
      </c>
      <c r="E85" s="367">
        <v>126</v>
      </c>
      <c r="F85" s="470"/>
    </row>
    <row r="86" spans="1:6">
      <c r="A86" s="467" t="s">
        <v>66</v>
      </c>
      <c r="B86" s="83" t="s">
        <v>1147</v>
      </c>
      <c r="C86" s="367"/>
      <c r="D86" s="367">
        <v>45</v>
      </c>
      <c r="E86" s="367">
        <v>45</v>
      </c>
      <c r="F86" s="470"/>
    </row>
    <row r="87" spans="1:6">
      <c r="A87" s="467" t="s">
        <v>66</v>
      </c>
      <c r="B87" s="83" t="s">
        <v>1101</v>
      </c>
      <c r="C87" s="367"/>
      <c r="D87" s="367">
        <v>40</v>
      </c>
      <c r="E87" s="367">
        <v>40</v>
      </c>
      <c r="F87" s="470"/>
    </row>
    <row r="88" spans="1:6">
      <c r="A88" s="467" t="s">
        <v>66</v>
      </c>
      <c r="B88" s="83" t="s">
        <v>1148</v>
      </c>
      <c r="C88" s="367"/>
      <c r="D88" s="367">
        <v>38</v>
      </c>
      <c r="E88" s="367">
        <v>38</v>
      </c>
      <c r="F88" s="470"/>
    </row>
    <row r="89" spans="1:6">
      <c r="A89" s="467" t="s">
        <v>66</v>
      </c>
      <c r="B89" s="83" t="s">
        <v>1149</v>
      </c>
      <c r="C89" s="367"/>
      <c r="D89" s="367">
        <v>38</v>
      </c>
      <c r="E89" s="367">
        <v>38</v>
      </c>
      <c r="F89" s="470"/>
    </row>
    <row r="90" spans="1:6">
      <c r="A90" s="467" t="s">
        <v>66</v>
      </c>
      <c r="B90" s="83" t="s">
        <v>1150</v>
      </c>
      <c r="C90" s="367"/>
      <c r="D90" s="367">
        <v>33</v>
      </c>
      <c r="E90" s="367">
        <v>33</v>
      </c>
      <c r="F90" s="470"/>
    </row>
    <row r="91" spans="1:6">
      <c r="A91" s="467" t="s">
        <v>74</v>
      </c>
      <c r="B91" s="83" t="s">
        <v>1091</v>
      </c>
      <c r="C91" s="367"/>
      <c r="D91" s="367">
        <v>958</v>
      </c>
      <c r="E91" s="470"/>
      <c r="F91" s="367">
        <v>958</v>
      </c>
    </row>
    <row r="92" spans="1:6">
      <c r="A92" s="463">
        <v>12</v>
      </c>
      <c r="B92" s="39" t="s">
        <v>1151</v>
      </c>
      <c r="C92" s="368">
        <v>44194</v>
      </c>
      <c r="D92" s="368">
        <v>44194</v>
      </c>
      <c r="E92" s="469">
        <v>44194</v>
      </c>
      <c r="F92" s="469"/>
    </row>
    <row r="93" spans="1:6">
      <c r="A93" s="467" t="s">
        <v>310</v>
      </c>
      <c r="B93" s="83" t="s">
        <v>1152</v>
      </c>
      <c r="C93" s="367"/>
      <c r="D93" s="367"/>
      <c r="E93" s="470">
        <v>350</v>
      </c>
      <c r="F93" s="470"/>
    </row>
    <row r="94" spans="1:6">
      <c r="A94" s="467" t="s">
        <v>313</v>
      </c>
      <c r="B94" s="83" t="s">
        <v>1153</v>
      </c>
      <c r="C94" s="367"/>
      <c r="D94" s="367"/>
      <c r="E94" s="470">
        <v>43844</v>
      </c>
      <c r="F94" s="470"/>
    </row>
    <row r="95" spans="1:6" ht="25.5">
      <c r="A95" s="467" t="s">
        <v>66</v>
      </c>
      <c r="B95" s="83" t="s">
        <v>1154</v>
      </c>
      <c r="C95" s="367"/>
      <c r="D95" s="367"/>
      <c r="E95" s="470">
        <v>25845</v>
      </c>
      <c r="F95" s="470"/>
    </row>
    <row r="96" spans="1:6" ht="25.5">
      <c r="A96" s="467" t="s">
        <v>66</v>
      </c>
      <c r="B96" s="83" t="s">
        <v>1155</v>
      </c>
      <c r="C96" s="367"/>
      <c r="D96" s="367"/>
      <c r="E96" s="470">
        <v>17999</v>
      </c>
      <c r="F96" s="470"/>
    </row>
    <row r="97" spans="1:6" ht="25.5">
      <c r="A97" s="463">
        <v>13</v>
      </c>
      <c r="B97" s="469" t="s">
        <v>1156</v>
      </c>
      <c r="C97" s="368">
        <v>5000</v>
      </c>
      <c r="D97" s="474">
        <v>5000</v>
      </c>
      <c r="E97" s="474">
        <v>5000</v>
      </c>
      <c r="F97" s="474">
        <v>0</v>
      </c>
    </row>
    <row r="98" spans="1:6" ht="25.5">
      <c r="A98" s="467" t="s">
        <v>66</v>
      </c>
      <c r="B98" s="83" t="s">
        <v>1157</v>
      </c>
      <c r="C98" s="367"/>
      <c r="D98" s="475"/>
      <c r="E98" s="367">
        <v>5000</v>
      </c>
      <c r="F98" s="367"/>
    </row>
    <row r="99" spans="1:6" ht="25.5">
      <c r="A99" s="463">
        <v>14</v>
      </c>
      <c r="B99" s="469" t="s">
        <v>1158</v>
      </c>
      <c r="C99" s="474">
        <v>167</v>
      </c>
      <c r="D99" s="474">
        <v>167</v>
      </c>
      <c r="E99" s="474">
        <v>167</v>
      </c>
      <c r="F99" s="469"/>
    </row>
    <row r="100" spans="1:6" ht="25.5">
      <c r="A100" s="463">
        <v>15</v>
      </c>
      <c r="B100" s="469" t="s">
        <v>1159</v>
      </c>
      <c r="C100" s="474">
        <v>500</v>
      </c>
      <c r="D100" s="474">
        <v>500</v>
      </c>
      <c r="E100" s="474">
        <v>500</v>
      </c>
      <c r="F100" s="469"/>
    </row>
    <row r="101" spans="1:6">
      <c r="A101" s="476"/>
      <c r="B101" s="477"/>
      <c r="C101" s="478"/>
      <c r="D101" s="478"/>
      <c r="E101" s="479"/>
      <c r="F101" s="479"/>
    </row>
    <row r="103" spans="1:6">
      <c r="A103" s="634" t="s">
        <v>1160</v>
      </c>
      <c r="B103" s="634"/>
      <c r="C103" s="634"/>
      <c r="D103" s="634"/>
      <c r="E103" s="634"/>
      <c r="F103" s="634"/>
    </row>
  </sheetData>
  <mergeCells count="12">
    <mergeCell ref="F5:F6"/>
    <mergeCell ref="A103:F103"/>
    <mergeCell ref="A1:B1"/>
    <mergeCell ref="A2:F2"/>
    <mergeCell ref="C3:D3"/>
    <mergeCell ref="E3:F3"/>
    <mergeCell ref="A4:A6"/>
    <mergeCell ref="B4:B6"/>
    <mergeCell ref="C4:C6"/>
    <mergeCell ref="D4:D6"/>
    <mergeCell ref="E4:F4"/>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Bieu 01 </vt:lpstr>
      <vt:lpstr>Bieu so 02 </vt:lpstr>
      <vt:lpstr>Bỉeu 03 </vt:lpstr>
      <vt:lpstr>Bieu 04 </vt:lpstr>
      <vt:lpstr>Bieu 05</vt:lpstr>
      <vt:lpstr>Bieu 06</vt:lpstr>
      <vt:lpstr>Bieu 07</vt:lpstr>
      <vt:lpstr>Bieu 08</vt:lpstr>
      <vt:lpstr>Bieu 09</vt:lpstr>
      <vt:lpstr>Bieu 09a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Luan Ho</dc:creator>
  <cp:lastModifiedBy>Huynh T Dung</cp:lastModifiedBy>
  <dcterms:created xsi:type="dcterms:W3CDTF">2020-12-03T15:04:33Z</dcterms:created>
  <dcterms:modified xsi:type="dcterms:W3CDTF">2020-12-04T07:14:06Z</dcterms:modified>
</cp:coreProperties>
</file>